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840" windowHeight="13740" activeTab="0"/>
  </bookViews>
  <sheets>
    <sheet name="Záradék" sheetId="1" r:id="rId1"/>
    <sheet name="Összesítő" sheetId="2" r:id="rId2"/>
    <sheet name="Zsaluzás és állványozás" sheetId="3" r:id="rId3"/>
    <sheet name="Irtás, föld- és sziklamunka" sheetId="4" r:id="rId4"/>
    <sheet name="Vakolás és rabicolás" sheetId="5" r:id="rId5"/>
    <sheet name="Fa- és műanyag szerkezet elhely" sheetId="6" r:id="rId6"/>
    <sheet name="Fém nyílászáró és épületlakatos" sheetId="7" r:id="rId7"/>
    <sheet name="Szigetelés" sheetId="8" r:id="rId8"/>
    <sheet name="Megújuló energiahasznosító bere" sheetId="9" r:id="rId9"/>
    <sheet name="Belsőépítészet, díszítéstechnik" sheetId="10" r:id="rId10"/>
  </sheets>
  <definedNames/>
  <calcPr fullCalcOnLoad="1"/>
</workbook>
</file>

<file path=xl/sharedStrings.xml><?xml version="1.0" encoding="utf-8"?>
<sst xmlns="http://schemas.openxmlformats.org/spreadsheetml/2006/main" count="260" uniqueCount="131">
  <si>
    <t>Munkanem megnevezése</t>
  </si>
  <si>
    <t>Anyag összege</t>
  </si>
  <si>
    <t>Díj összege</t>
  </si>
  <si>
    <t>Ssz.</t>
  </si>
  <si>
    <t>Tételszám</t>
  </si>
  <si>
    <t>Tétel szövege</t>
  </si>
  <si>
    <t>Menny.</t>
  </si>
  <si>
    <t>Egység</t>
  </si>
  <si>
    <t>Anyag egységár</t>
  </si>
  <si>
    <t>Díj egységre</t>
  </si>
  <si>
    <t>Anyag összesen</t>
  </si>
  <si>
    <t>Díj összesen</t>
  </si>
  <si>
    <t>Megjegyzés</t>
  </si>
  <si>
    <t>15-012-21.2-0023003</t>
  </si>
  <si>
    <t>m2</t>
  </si>
  <si>
    <t>[ÖN]</t>
  </si>
  <si>
    <t>15-012-23.1-0023683</t>
  </si>
  <si>
    <t>Védőtető készítése, homlokzati keretállványra KRAUSE védőtető készítése homlokzati keretállványra</t>
  </si>
  <si>
    <t>15-012-25.1</t>
  </si>
  <si>
    <t>Védőfüggöny szerelése állványszerkezetre, műanyag hálóból</t>
  </si>
  <si>
    <t>Munkanem összesen:</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</si>
  <si>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6,01-12,00 m munkapadló magasság között KRAUSE Stabilo homlokzati keretállvány 0,75 m padlószélességgel, 6,01-12,00 m munkapadló magasság között</t>
    </r>
  </si>
  <si>
    <t>Zsaluzás és állványozás</t>
  </si>
  <si>
    <t>21-011-11.3</t>
  </si>
  <si>
    <t>db</t>
  </si>
  <si>
    <t>21-011-12</t>
  </si>
  <si>
    <t>m3</t>
  </si>
  <si>
    <t>Munkahelyi depóniából építési törmelék konténerbe rakása,  kézi erővel, önálló munka esetén elszámolva, konténer szállítás nélkül</t>
  </si>
  <si>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</si>
  <si>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</si>
  <si>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36-005-21.2.6.2-0154274</t>
  </si>
  <si>
    <t>Vékonyvakolatok, színvakolatok felhordása alapozott, előkészített felületre, vödrös kiszerelésű anyagból, szilikon vékonyvakolat készítése, egy rétegben, 1,5-2,5 mm-es szemcsemérettel StoLotusan K 1,5 mm C3 színcsoport, kapart felületű, öntisztuló, mikro-szilikonos vékonyvakolat (Lotus-effekt®), 04790-002   Vagy vele egyenértékű</t>
  </si>
  <si>
    <t>36-007-9.2-0411701</t>
  </si>
  <si>
    <t>Lábazati vakolatok; díszítő és lábazati műgyantás kötőanyagú vakolatréteg felhordása, kézi erővel, vödrös kiszerelésű anyagból weber.pas marmolit színes diszítő és lábazati vakolat (középszemcsés, 3 mm), Kód: 1040   Vagy vele egyenértékű</t>
  </si>
  <si>
    <t>36-051-6.2.8-0191941</t>
  </si>
  <si>
    <t>m</t>
  </si>
  <si>
    <t>Kültéri vakolóprofilok elhelyezése, utólagos (táblás) hőszigetelő rendszerhez (EPS), rozsdamentes acélból, alumíniumból, PVC-ből, 6 mm vakolat vastagsághoz, vízcseppentő profilok, vízszintes élekhez PROTEKTOR vízcseppentő profil vízszintes élekhez, utólagos hőszigeteléshez 6 mm-es vakolathoz, rozsdamentes acél, Cikkszám: 2154</t>
  </si>
  <si>
    <t>36-051-6.3.4-0191994</t>
  </si>
  <si>
    <t>fm</t>
  </si>
  <si>
    <t>Kültéri vakolóprofilok elhelyezése, utólagos (táblás) hőszigetelő rendszerhez (EPS), kemény PVC-ből, Hálós élvédő profil  PROTEKTOR</t>
  </si>
  <si>
    <t>36-090-1.1.2-0550030</t>
  </si>
  <si>
    <t>Vakolatjavítás oldalfalon, tégla-, beton-, kőfelületen vagy építőlemezen, a meglazult, sérült vakolat előzetes leverésével, hiánypótlás 5-25% között Hvb4-mc, beltéri, vakoló, cementes mészhabarcs mészpéppel</t>
  </si>
  <si>
    <t>36-090-2.1.3</t>
  </si>
  <si>
    <t>Vakolatok pótlása, keskenyvakolatok pótlása oldalfalon, 21-40 cm szélesség között  Spaletták vakolása</t>
  </si>
  <si>
    <t>Vakolás és rabicolás</t>
  </si>
  <si>
    <t>44-011-1.1.1-0167402</t>
  </si>
  <si>
    <t>44-011-1.1.1-0167482</t>
  </si>
  <si>
    <t>44-012-1.1.1.3.1-0215068</t>
  </si>
  <si>
    <t>44-012-1.1.1.3.2-0167061</t>
  </si>
  <si>
    <t>44-012-1.1.1.3.2-0168061</t>
  </si>
  <si>
    <t>Műanyag kültéri nyílászárók, hőszigetelt, fokozott légzárású ablak elhelyezése előre kihagyott falnyílásba, tömítés nélkül (szerelvényezve, finombeállítással), 4,00 m kerületig, ötkamrás profil, egyszárnyú, bukó FENSTHERM FUTURE 2 kilincses bukó ablak, 5 kamrás PROFINE 76 PVC profil, Uw&lt;1,15 W/m2K, mérete: 60 x 100 cm   Vagy vele egyenértékű</t>
  </si>
  <si>
    <t>44-012-1.1.1.3.4-0167003</t>
  </si>
  <si>
    <t>44-012-1.1.1.3.4-0168002</t>
  </si>
  <si>
    <t>44-012-1.1.2.5.1-0167076</t>
  </si>
  <si>
    <t>44-012-1.1.2.5.1-0167077</t>
  </si>
  <si>
    <t>Műanyag kültéri nyílászárók, hőszigetelt, fokozott légzárású ablak elhelyezése előre kihagyott falnyílásba, tömítés nélkül (szerelvényezve, finombeállítással), 4,00 m kerület felett ötkamrás profil, egyszárnyú, bukó-nyíló FENSTHERM BRILL bukó-nyíló ablak, 5 kamrás VEKA SOFTLINE 70 AD PVC profil, uw&lt;1,1 W/m2K, mérete: 90 x  90 cm    Vagy vele egyenértékű</t>
  </si>
  <si>
    <t>44-012-1.1.2.5.1-0215079</t>
  </si>
  <si>
    <t>44-012-1.1.2.5.1-0215080</t>
  </si>
  <si>
    <t>44-012-1.1.2.5.1-0215685</t>
  </si>
  <si>
    <t>44-012-1.1.2.5.4-0168014</t>
  </si>
  <si>
    <t>Műanyag kültéri nyílászárók, hőszigetelt, fokozott légzárású ablak elhelyezése előre kihagyott falnyílásba, tömítés nélkül (szerelvényezve, finombeállítással), 4,00 m kerület felett ötkamrás profil, egyszárnyú, fix FENSTHERM FUTURE fix ablak, 5 kamrás PROFINE 76 PVC profil, Uw&lt;1,15 W/m2K, mérete: 60 x 240 cm  Vagy vele egyenértékű</t>
  </si>
  <si>
    <t>44-012-1.1.2.6.1-0215094</t>
  </si>
  <si>
    <t>44-012-1.1.2.6.6-0167162</t>
  </si>
  <si>
    <t>44-013-1.1.2.6.1-0167243</t>
  </si>
  <si>
    <t>44-013-1.1.2.6.1-0168234</t>
  </si>
  <si>
    <t>44-013-1.1.2.6.2-0168208</t>
  </si>
  <si>
    <t>44-013-1.1.2.7.1-0212601</t>
  </si>
  <si>
    <t>44-013-1.1.2.7.5-0168596</t>
  </si>
  <si>
    <t>44-013-1.1.3.3.3-0167612</t>
  </si>
  <si>
    <t>44-013-1.1.3.3.3-0168598</t>
  </si>
  <si>
    <r>
      <t>Műanyag kültéri nyílászárók, hőszigetelt, fokozott légzárású ablak elhelyezése előre kihagyott falnyílásba, tömítés nélkül (szerelvényezve, finombeállítással), 4,00 m kerületig, ötkamrás profil, egyszárnyú, bukó-nyíló FENSTHERM BRILL , műanyag bukó-nyíló ablak, egyszárnyú fehér, Ug=0,6 W/m</t>
    </r>
    <r>
      <rPr>
        <vertAlign val="superscript"/>
        <sz val="10"/>
        <color indexed="8"/>
        <rFont val="Times New Roman CE"/>
        <family val="0"/>
      </rPr>
      <t>2</t>
    </r>
    <r>
      <rPr>
        <sz val="10"/>
        <color indexed="8"/>
        <rFont val="Times New Roman CE"/>
        <family val="0"/>
      </rPr>
      <t>K hőszigetelt üvegezéssel 60 x 60 cm  Vagy vele egyenértékű</t>
    </r>
  </si>
  <si>
    <r>
      <t>Műanyag kültéri nyílászárók, hőszigetelt, fokozott légzárású ablak elhelyezése előre kihagyott falnyílásba, tömítés nélkül (szerelvényezve, finombeállítással), 4,00 m kerület felett ötkamrás profil, egyszárnyú, bukó-nyíló FENSTHERM BRILL műanyag bukó-nyíló ablak, egyszárnyú fehér, Ug=0,6 W/m</t>
    </r>
    <r>
      <rPr>
        <vertAlign val="superscript"/>
        <sz val="10"/>
        <color indexed="8"/>
        <rFont val="Times New Roman CE"/>
        <family val="0"/>
      </rPr>
      <t>2</t>
    </r>
    <r>
      <rPr>
        <sz val="10"/>
        <color indexed="8"/>
        <rFont val="Times New Roman CE"/>
        <family val="0"/>
      </rPr>
      <t>K hőszigetelt üvegezéssel 120 x 90 cm   Vagy vele egyenértékű</t>
    </r>
  </si>
  <si>
    <r>
      <t>Műanyag kültéri nyílászárók, hőszigetelt, fokozott légzárású ablak elhelyezése előre kihagyott falnyílásba, tömítés nélkül (szerelvényezve, finombeállítással), 4,00 m kerület felett ötkamrás profil, egyszárnyú, bukó-nyíló FENSTHERM BRILL műanyag bukó-nyíló ablak, egyszárnyú fehér, Ug=0,6 W/m</t>
    </r>
    <r>
      <rPr>
        <vertAlign val="superscript"/>
        <sz val="10"/>
        <color indexed="8"/>
        <rFont val="Times New Roman CE"/>
        <family val="0"/>
      </rPr>
      <t>2</t>
    </r>
    <r>
      <rPr>
        <sz val="10"/>
        <color indexed="8"/>
        <rFont val="Times New Roman CE"/>
        <family val="0"/>
      </rPr>
      <t>K hőszigetelt üvegezéssel 120 x 120 cm  Vagy vele egyenértékű</t>
    </r>
  </si>
  <si>
    <t>Fa- és műanyag szerkezet elhelyezése</t>
  </si>
  <si>
    <t>45-001-11.5.1.1-0134405</t>
  </si>
  <si>
    <t>Kültéri ajtók, többfunkciós, hő- és hangszigetelő acélajtó elhelyezése, 3 oldalon falcolt, 1,5 mm lemezvastagsággal, acéltokkal (sarok, falazós, gipszkarton, blokktokkal) szerelve, egyszárnyú kivitelben, 750x2000-1250x2500 mm névleges méretig Hörmann D45 kültéri ajtóelem saroktokkal, fekete kilinccsel, névleges méret: 1000 x 2125 mm, alapozott     Vagy vele egyenértékű</t>
  </si>
  <si>
    <t>Fém nyílászáró és épületlakatos-szerkezet elhelyezése</t>
  </si>
  <si>
    <t>48-007-1.2.2-0154455</t>
  </si>
  <si>
    <t>Magastető hő- és hangszigetelése; Szaruzat alatti szigetelés fa vagy fém fedélszék esetén (rögzítés külön tételben), kőzetgyapot hőszigetelő lemezzel KNAUF INSULATION MPS akusztikai kőzetgyapot szigetelőlap, 1000x600 mm, 200 mm vtg.   Vagy vele egyenértékű</t>
  </si>
  <si>
    <t>48-010-1.1.2.1-0113596</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</si>
  <si>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tagolatlan, sík, függőleges falon AUSTROTHERM GRAFIT expandált polisztirol keményhab hőszigetelő lemez, 1000x500x200 mm    Vagy vele egyenértékű</t>
  </si>
  <si>
    <t>48-010-1.3.1.1-0118007</t>
  </si>
  <si>
    <t>Homlokzati hőszigetelés, üvegszövetháló-erősítéssel, (mechanikai rögzítés, felületi zárás valamint kiegészítő profilok külön tételben szerepelnek), egyenes él-képzésű, érdesített XPS hőszigetelő lapokkal, ragasztóporból képzett ragasztóba, tagolatlan, sík, függőleges falon MASTERPLAST Isomaster XPS extrudált polisztirolhab lemez, 1250x600x100 mm, Cikkszám: 0510-8IR10000       Vagy vele egyenértékű</t>
  </si>
  <si>
    <t>48-021-1.51.2.2.1-0091318</t>
  </si>
  <si>
    <t>Szigetelések rögzítése; Hőszigetelő táblák pontszerű mechanikai rögzítése, homlokzaton, beton aljzatszerkezethez, műanyag vagy fém beütőszeges/csavaros műanyag beütődübelekkel MASTERPLAST Thermomaster D-H 275 mm, fém beütőszeges tárcsás dübel, Cikkszám: 0118-18275100  Vagy vele egyenértékű</t>
  </si>
  <si>
    <t>Szigetelés</t>
  </si>
  <si>
    <t>75-061-1.1.6.4.1-0121251</t>
  </si>
  <si>
    <t>Napenergia hasznosítása - villamos hálózatra kapcsolt napelemes rendszerek telepítése, az épület villamos energiarendszerére csatlakoztatva, polikristályos napelem, magastetőre telepítve kompletten, 1 kWp rendszer egységből építve, 5 kWp teljesítményig Gátiba Solar 1kWp napelemes rendszer magastetőn, kompletten, mely tartalmaz 4db (IEC 61215 és 61730 szabványnak megfelelő) 250W plokristályos napelemmodult magastetős tartószerkezeten, hálózati invertert, szolár kábelszettet és megfelelő keresztmetszetű AC oldali kábelezést védőcsőben ill. kábelcsatornában, DC és AC oldali B+C típusú túláram és túlfeszültség védelmet.     Vagy vele egyenértékű</t>
  </si>
  <si>
    <t>Megújuló energiahasznosító berendezések</t>
  </si>
  <si>
    <t>95-011-1.1.1.2.5-0222081</t>
  </si>
  <si>
    <t>Beltéri párkányok kialakítása, öntöttmárványból, 20-30 mm vastagsággal, 25 cm mélység felett, 40 cm mélységgel Helopal Home 2 öntöttmárvány külső-belső ablakkönyöklő, 20 mm vtg., 40 cm mély</t>
  </si>
  <si>
    <t>Belsőépítészet, díszítéstechnika</t>
  </si>
  <si>
    <t>Összesen:</t>
  </si>
  <si>
    <t xml:space="preserve">Név : Mede község önkormányzat         </t>
  </si>
  <si>
    <t xml:space="preserve">                                       </t>
  </si>
  <si>
    <t xml:space="preserve">Cím :2235 Mende fő út 14               </t>
  </si>
  <si>
    <t xml:space="preserve"> Kelt:      2016.05.13                 </t>
  </si>
  <si>
    <t xml:space="preserve"> Szám         :2016/00118              </t>
  </si>
  <si>
    <t xml:space="preserve">A munka leírása:                       </t>
  </si>
  <si>
    <t xml:space="preserve">Forrás köz 1.1181/7 Hrsz  alatt meglévő Géza Fejedelem Álltalános Iskola      </t>
  </si>
  <si>
    <t xml:space="preserve">Felújítási munkái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</si>
  <si>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</si>
  <si>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</si>
  <si>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</si>
  <si>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</si>
  <si>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</si>
  <si>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</si>
  <si>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</si>
  <si>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</si>
  <si>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</si>
  <si>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</si>
  <si>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</si>
  <si>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</si>
  <si>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Műanyag kültéri nyílászárók elhelyezése előre kihagyott falnyílásba, hőszigetelt, fokozott légzárású bejárati ajtó, tömítés nélkül (szerelvényezve, finom beállítással), 5,01-10,00 m kerület között FENSTHERM BRILL Befelé nyíló üvegezett bejárati ajtó, 5 kamrás VEKA SOFTLINE 70 AD PVC profil, uw&lt;1,1 W/m2K, mérete: 106 x  265 cm     Vagy vele egyenértékű</t>
  </si>
  <si>
    <t>Műanyag kültéri nyílászárók elhelyezése előre kihagyott falnyílásba, hőszigetelt, fokozott légzárású bejárati ajtó, tömítés nélkül (szerelvényezve, finom beállítással), 5,01-10,00 m kerület között FENSTHERM BRILL Befelé nyíló üvegezett kétszárnyú bejárati ajtó, 5 kamrás VEKA SOFTLINE 70 AD PVC profil, uw&lt;1,1 W/m2K, mérete: 166 x  285 cm    Vagy vele egyenértékű</t>
  </si>
  <si>
    <t>Műanyag kültéri nyílászárók, hőszigetelt, fokozott légzárású ablak elhelyezése előre kihagyott falnyílásba, tömítés nélkül (szerelvényezve, finombeállítással), 4,00 m kerületig, ötkamrás profil, egyszárnyú, bukó FENSTHERM BRILL 2 kilincses bukó ablak, 5 kamrás VEKA SOFTLINE 70 AD PVC profil, uw&lt;1,1 W/m2K, mérete: 100 x  60 cm     Vagy vele egyenértékű</t>
  </si>
  <si>
    <t>Műanyag kültéri nyílászárók, hőszigetelt, fokozott légzárású ablak elhelyezése előre kihagyott falnyílásba, tömítés nélkül (szerelvényezve, finombeállítással), 4,00 m kerületig, ötkamrás profil, egyszárnyú, fix FENSTHERM BRILL fix ablak, 5 kamrás VEKA SOFTLINE 70 AD PVC profil, uw&lt;1,1 W/m2K, mérete: 60 x  90 cm   Vagy vele egyenértékű</t>
  </si>
  <si>
    <r>
      <t>Műanyag kültéri nyílászárók, hőszigetelt, fokozott légzárású ablak elhelyezése előre kihagyott falnyílásba, tömítés nélkül (szerelvényezve, finombeállítással), 4,00 m kerület felett ötkamrás profil, egyszárnyú, bukó-nyíló FENSTHERM BRILL műanyag bukó-nyíló ablak, egyszárnyú fehér, Ug=0,6 W/m</t>
    </r>
    <r>
      <rPr>
        <vertAlign val="superscript"/>
        <sz val="10"/>
        <color indexed="8"/>
        <rFont val="Times New Roman CE"/>
        <family val="0"/>
      </rPr>
      <t>2</t>
    </r>
    <r>
      <rPr>
        <sz val="10"/>
        <color indexed="8"/>
        <rFont val="Times New Roman CE"/>
        <family val="0"/>
      </rPr>
      <t>K hőszigetelt üvegezéssel 106 x 195 cm  Vagy vele egyenértékű</t>
    </r>
  </si>
  <si>
    <r>
      <t>Műanyag kültéri nyílászárók, hőszigetelt, fokozott légzárású ablak elhelyezése előre kihagyott falnyílásba, tömítés nélkül (szerelvényezve, finombeállítással), 4,00 m kerület felett ötkamrás profil, kétszárnyú vagy többszárnyú, középnyíló bukó-nyíló FENSTHERM BRILL műanyag középen nyíló bukó-nyíló ablak, kétszárnyú fehér, Ug=0,6 W/m</t>
    </r>
    <r>
      <rPr>
        <vertAlign val="superscript"/>
        <sz val="10"/>
        <color indexed="8"/>
        <rFont val="Times New Roman CE"/>
        <family val="0"/>
      </rPr>
      <t>2</t>
    </r>
    <r>
      <rPr>
        <sz val="10"/>
        <color indexed="8"/>
        <rFont val="Times New Roman CE"/>
        <family val="0"/>
      </rPr>
      <t>K hőszigetelt üvegezéssel 120 x 280 cm  Vagy vele egyenértékű</t>
    </r>
  </si>
  <si>
    <t>Műanyag kültéri nyílászárók, hőszigetelt, fokozott légzárású ablak elhelyezése előre kihagyott falnyílásba, tömítés nélkül (szerelvényezve, finombeállítással), 4,00 m kerület felett ötkamrás profil, kétszárnyú vagy többszárnyú, tokosztott nyíló/bukó-nyíló FENSTHERM BRILL Tokosztott nyíló-bukónyíló ablak, 5 kamrás VEKA SOFTLINE 70 AD PVC profil, uw&lt;1,1 W/m2K, mérete: 208 x  180 cm   Vagy vele egyenértékű</t>
  </si>
  <si>
    <t>Műanyag kültéri nyílászárók elhelyezése előre kihagyott falnyílásba, hőszigetelt, fokozott légzárású erkélyajtó utólagos elhelyezéssel, tömítés nélkül (szerelvényezve, finombeállítással), 6,01-10,00 m kerület között, ötkamrás, egyszárnyú, bukó-nyíló FENSTHERM BRILL bukó-nyíló erkélyajtó, 5 kamrás VEKA SOFTLINE 70 AD PVC profil, uw&lt;1,1 W/m2K, mérete: 100 x  210 cm   Vagy vele egyenértékű</t>
  </si>
  <si>
    <t>Műanyag kültéri nyílászárók elhelyezése előre kihagyott falnyílásba, hőszigetelt, fokozott légzárású erkélyajtó utólagos elhelyezéssel, tömítés nélkül (szerelvényezve, finombeállítással), 6,01-10,00 m kerület között, ötkamrás, egyszárnyú, bukó-nyíló FENSTHERM FUTURE bukó-nyíló erkélyajtó, 5 kamrás PROFINE 76 PVC profil, Uw&lt;1,15 W/m2K, mérete: 120 x 210 cm   Vagy vele egyenértékű</t>
  </si>
  <si>
    <t>Műanyag kültéri nyílászárók elhelyezése előre kihagyott falnyílásba, hőszigetelt, fokozott légzárású erkélyajtó utólagos elhelyezéssel, tömítés nélkül (szerelvényezve, finombeállítással), 6,01-10,00 m kerület között, ötkamrás, egyszárnyú, oldaltnyíló FENSTHERM FUTURE nyíló erkélyajtó, 5 kamrás PROFINE 76 PVC profil, Uw&lt;1,15 W/m2K, mérete: 300 x 180 cm    Vagy vele egyenértékű</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</si>
  <si>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középnyíló-nyíló FENSTHERM BRILL  középfelnyíló erkélyajtó, fehér, Ug = 1,1 W/m2K 200 x 240 cm  Vagy vele egyenértékű</t>
  </si>
  <si>
    <t>Műanyag kültéri nyílászárók elhelyezése előre kihagyott falnyílásba, hőszigetelt, fokozott légzárású erkélyajtó utólagos elhelyezéssel, tömítés nélkül (szerelvényezve, finombeállítással), 6,01-10,00 m kerület között, ötkamrás, kétszárnyú vagy többszárnyú, sorolt FENSTHERM FUTURE panelfelújításhoz EA.-hoz BNY-NY ablak, alatta FIX, toktoldó, 5 kamrás PROFINE 76 PVC profil, Uw&lt;1,15 W/m2K, mérete: 166 x 285 cm Vagy vele egyenértékű</t>
  </si>
  <si>
    <t>Műanyag kültéri nyílászárók elhelyezése előre kihagyott falnyílásba, hőszigetelt, fokozott légzárású erkélyajtó utólagos elhelyezéssel, tömítés nélkül (szerelvényezve, finombeállítással), 10,00 m kerület felett, ötkamrás profil, két vagy többszárnyú, sorolt FENSTHERM FUTURE panelfelújításhoz üvegfal: BNY EA. FIX FV + tokosztott BNY-BNY ablak, alatta FIX, 5 kamrás PROFINE 76 PVC profil, Uw&lt;1,15 W/m2K, mérete: 300 x 270 cm   Vagy vele egyenértékű</t>
  </si>
  <si>
    <t>Műanyag kültéri nyílászárók elhelyezése előre kihagyott falnyílásba, hőszigetelt, fokozott légzárású erkélyajtó utólagos elhelyezéssel, tömítés nélkül (szerelvényezve, finombeállítással), 10,00 m kerület felett, ötkamrás profil, két vagy többszárnyú, sorolt FENSTHERM BRILL BNY EA.osztóval/ FIX FV, két oldalon BNY-NY ablak, toktoldó, 5 kamrás VEKA SOFTLINE 70AD PVC profil, uw&lt;1,1 W/m2K, méret: 420 x 300 cm  Vagy vele egyenértékű</t>
  </si>
  <si>
    <t>Műanyag kültéri nyílászárók, hőszigetelt, fokozott légzárású ablak elhelyezése előre kihagyott falnyílásba, tömítés nélkül (szerelvényezve, finombeállítással), 4,00 m kerületig, ötkamrás profil, egyszárnyú, fix FENSTHERM FUTURE fix ablak, 5 kamrás PROFINE 76 PVC profil, Uw&lt;1,15 W/m2K, mérete: 106 x 250 cm   Vagy vele egyenértékű</t>
  </si>
  <si>
    <t>Műanyag kültéri nyílászárók, hőszigetelt, fokozott légzárású ablak elhelyezése előre kihagyott falnyílásba, tömítés nélkül (szerelvényezve, finombeállítással), 4,00 m kerület felett ötkamrás profil, egyszárnyú, bukó-nyíló FENSTHERM BRILL bukó-nyíló ablak, 5 kamrás VEKA SOFTLINE 70 AD PVC profil, uw&lt;1,1 W/m2K, mérete: 100 x  240 cm      Vagy vele egyenértékű</t>
  </si>
  <si>
    <t>44-012-1.1.2.5.1-0215645</t>
  </si>
  <si>
    <t>Műanyag kültéri nyílászárók elhelyezése előre kihagyott falnyílásba, hőszigetelt, fokozott légzárású Kazán ajtó utólagos elhelyezéssel, tömítés nélkül (szerelvényezve, finombeállítással), 6,01-10,00 m kerület között, ötkamrás, kétszárnyú vagy többszárnyú, középnyíló-nyíló FENSTHERM BRILL  nyílóKazán ajtó, fehér, Ug = 1,1 W/m2K 100 x 210 cm  Vagy vele egyenértékű</t>
  </si>
</sst>
</file>

<file path=xl/styles.xml><?xml version="1.0" encoding="utf-8"?>
<styleSheet xmlns="http://schemas.openxmlformats.org/spreadsheetml/2006/main">
  <numFmts count="16">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s>
  <fonts count="43">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xf numFmtId="9" fontId="0" fillId="0" borderId="0" applyFont="0" applyFill="0" applyBorder="0" applyAlignment="0" applyProtection="0"/>
  </cellStyleXfs>
  <cellXfs count="31">
    <xf numFmtId="0" fontId="0" fillId="0" borderId="0" xfId="0" applyFont="1" applyAlignment="1">
      <alignment/>
    </xf>
    <xf numFmtId="0" fontId="39" fillId="0" borderId="0" xfId="0" applyFont="1" applyAlignment="1">
      <alignment vertical="top" wrapText="1"/>
    </xf>
    <xf numFmtId="49" fontId="39" fillId="0" borderId="0" xfId="0" applyNumberFormat="1" applyFont="1" applyAlignment="1">
      <alignment vertical="top" wrapText="1"/>
    </xf>
    <xf numFmtId="0" fontId="40" fillId="0" borderId="10" xfId="0" applyFont="1" applyBorder="1" applyAlignment="1">
      <alignment vertical="top" wrapText="1"/>
    </xf>
    <xf numFmtId="0" fontId="40" fillId="0" borderId="0" xfId="0" applyFont="1" applyAlignment="1">
      <alignment vertical="top" wrapText="1"/>
    </xf>
    <xf numFmtId="0" fontId="40" fillId="0" borderId="10" xfId="0" applyFont="1" applyBorder="1" applyAlignment="1">
      <alignment horizontal="right" vertical="top" wrapText="1"/>
    </xf>
    <xf numFmtId="0" fontId="39" fillId="0" borderId="0" xfId="0" applyFont="1" applyAlignment="1">
      <alignment horizontal="right" vertical="top" wrapText="1"/>
    </xf>
    <xf numFmtId="0" fontId="40" fillId="0" borderId="10" xfId="0" applyFont="1" applyBorder="1" applyAlignment="1">
      <alignment horizontal="left" vertical="top" wrapText="1"/>
    </xf>
    <xf numFmtId="0" fontId="39" fillId="0" borderId="0" xfId="0" applyFont="1" applyAlignment="1">
      <alignment horizontal="left" vertical="top" wrapText="1"/>
    </xf>
    <xf numFmtId="0" fontId="40" fillId="0" borderId="0" xfId="0" applyFont="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2" fillId="0" borderId="0" xfId="0" applyFont="1" applyAlignment="1">
      <alignment vertical="top"/>
    </xf>
    <xf numFmtId="0" fontId="41" fillId="0" borderId="11" xfId="0" applyFont="1" applyBorder="1" applyAlignment="1">
      <alignment vertical="top"/>
    </xf>
    <xf numFmtId="10" fontId="41" fillId="0" borderId="11" xfId="0" applyNumberFormat="1" applyFont="1" applyBorder="1" applyAlignment="1">
      <alignment vertical="top"/>
    </xf>
    <xf numFmtId="0" fontId="41" fillId="0" borderId="0" xfId="0" applyFont="1" applyAlignment="1">
      <alignment horizontal="left" vertical="top"/>
    </xf>
    <xf numFmtId="0" fontId="41" fillId="0" borderId="11" xfId="0" applyFont="1" applyBorder="1" applyAlignment="1">
      <alignment horizontal="right" vertical="top"/>
    </xf>
    <xf numFmtId="0" fontId="42" fillId="0" borderId="0" xfId="0" applyFont="1" applyAlignment="1">
      <alignment vertical="top"/>
    </xf>
    <xf numFmtId="0" fontId="0" fillId="0" borderId="0" xfId="0" applyAlignment="1">
      <alignment vertical="top"/>
    </xf>
    <xf numFmtId="0" fontId="41" fillId="0" borderId="0" xfId="0" applyFont="1" applyAlignment="1">
      <alignment vertical="top"/>
    </xf>
    <xf numFmtId="0" fontId="41" fillId="0" borderId="0" xfId="0" applyFont="1" applyAlignment="1">
      <alignment horizontal="center" vertical="top"/>
    </xf>
    <xf numFmtId="0" fontId="0" fillId="0" borderId="0" xfId="0" applyAlignment="1">
      <alignment horizontal="center" vertical="top"/>
    </xf>
    <xf numFmtId="0" fontId="41" fillId="0" borderId="12" xfId="0" applyFont="1" applyBorder="1" applyAlignment="1">
      <alignment horizontal="center" vertical="top"/>
    </xf>
    <xf numFmtId="0" fontId="41" fillId="0" borderId="11" xfId="0" applyFont="1" applyBorder="1" applyAlignment="1">
      <alignment horizontal="center" vertical="top"/>
    </xf>
    <xf numFmtId="0" fontId="41" fillId="0" borderId="10" xfId="0" applyFont="1" applyBorder="1" applyAlignment="1">
      <alignment horizontal="center" vertical="top"/>
    </xf>
    <xf numFmtId="0" fontId="39" fillId="33" borderId="0" xfId="0" applyFont="1" applyFill="1" applyAlignment="1">
      <alignment horizontal="left" vertical="top" wrapText="1"/>
    </xf>
    <xf numFmtId="0" fontId="39" fillId="33" borderId="0" xfId="0" applyFont="1" applyFill="1" applyAlignment="1">
      <alignment vertical="top" wrapText="1"/>
    </xf>
    <xf numFmtId="49" fontId="39" fillId="33" borderId="0" xfId="0" applyNumberFormat="1" applyFont="1" applyFill="1" applyAlignment="1">
      <alignment vertical="top" wrapText="1"/>
    </xf>
    <xf numFmtId="0" fontId="39" fillId="33" borderId="0" xfId="0" applyFont="1" applyFill="1" applyAlignment="1">
      <alignment horizontal="right"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E17" sqref="E17"/>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19"/>
      <c r="B1" s="20"/>
      <c r="C1" s="20"/>
      <c r="D1" s="20"/>
    </row>
    <row r="2" spans="1:4" s="14" customFormat="1" ht="15.75">
      <c r="A2" s="19"/>
      <c r="B2" s="20"/>
      <c r="C2" s="20"/>
      <c r="D2" s="20"/>
    </row>
    <row r="3" spans="1:4" s="14" customFormat="1" ht="15.75">
      <c r="A3" s="19"/>
      <c r="B3" s="20"/>
      <c r="C3" s="20"/>
      <c r="D3" s="20"/>
    </row>
    <row r="4" spans="1:4" ht="15.75">
      <c r="A4" s="21"/>
      <c r="B4" s="20"/>
      <c r="C4" s="20"/>
      <c r="D4" s="20"/>
    </row>
    <row r="5" spans="1:4" ht="15.75">
      <c r="A5" s="21"/>
      <c r="B5" s="20"/>
      <c r="C5" s="20"/>
      <c r="D5" s="20"/>
    </row>
    <row r="6" spans="1:4" ht="15.75">
      <c r="A6" s="21"/>
      <c r="B6" s="20"/>
      <c r="C6" s="20"/>
      <c r="D6" s="20"/>
    </row>
    <row r="7" spans="1:4" ht="15.75">
      <c r="A7" s="21"/>
      <c r="B7" s="20"/>
      <c r="C7" s="20"/>
      <c r="D7" s="20"/>
    </row>
    <row r="9" spans="1:3" ht="15.75">
      <c r="A9" s="10" t="s">
        <v>93</v>
      </c>
      <c r="C9" s="10" t="s">
        <v>94</v>
      </c>
    </row>
    <row r="10" spans="1:3" ht="15.75">
      <c r="A10" s="10" t="s">
        <v>94</v>
      </c>
      <c r="C10" s="10" t="s">
        <v>94</v>
      </c>
    </row>
    <row r="11" spans="1:3" ht="15.75">
      <c r="A11" s="10" t="s">
        <v>95</v>
      </c>
      <c r="C11" s="10" t="s">
        <v>96</v>
      </c>
    </row>
    <row r="12" spans="1:3" ht="15.75">
      <c r="A12" s="10" t="s">
        <v>94</v>
      </c>
      <c r="C12" s="10" t="s">
        <v>97</v>
      </c>
    </row>
    <row r="13" spans="1:3" ht="15.75">
      <c r="A13" s="10" t="s">
        <v>94</v>
      </c>
      <c r="C13" s="10" t="s">
        <v>94</v>
      </c>
    </row>
    <row r="14" spans="1:3" ht="15.75">
      <c r="A14" s="10" t="s">
        <v>94</v>
      </c>
      <c r="C14" s="10" t="s">
        <v>94</v>
      </c>
    </row>
    <row r="15" spans="1:3" ht="15.75">
      <c r="A15" s="10" t="s">
        <v>98</v>
      </c>
      <c r="C15" s="10" t="s">
        <v>94</v>
      </c>
    </row>
    <row r="16" ht="15.75">
      <c r="A16" s="10" t="s">
        <v>99</v>
      </c>
    </row>
    <row r="17" ht="15.75">
      <c r="A17" s="10" t="s">
        <v>100</v>
      </c>
    </row>
    <row r="18" ht="15.75">
      <c r="A18" s="10" t="s">
        <v>101</v>
      </c>
    </row>
    <row r="19" ht="15.75">
      <c r="A19" s="10" t="s">
        <v>102</v>
      </c>
    </row>
    <row r="20" ht="15.75">
      <c r="A20" s="10" t="s">
        <v>101</v>
      </c>
    </row>
    <row r="22" spans="1:4" ht="15.75">
      <c r="A22" s="22" t="s">
        <v>103</v>
      </c>
      <c r="B22" s="23"/>
      <c r="C22" s="23"/>
      <c r="D22" s="23"/>
    </row>
    <row r="23" spans="1:4" ht="15.75">
      <c r="A23" s="15" t="s">
        <v>104</v>
      </c>
      <c r="B23" s="15"/>
      <c r="C23" s="18" t="s">
        <v>105</v>
      </c>
      <c r="D23" s="18" t="s">
        <v>106</v>
      </c>
    </row>
    <row r="24" spans="1:4" ht="15.75">
      <c r="A24" s="15" t="s">
        <v>107</v>
      </c>
      <c r="B24" s="15"/>
      <c r="C24" s="15">
        <f>ROUND(SUM(Összesítő!B2:B9),0)</f>
        <v>0</v>
      </c>
      <c r="D24" s="15">
        <f>ROUND(SUM(Összesítő!C2:C9),0)</f>
        <v>0</v>
      </c>
    </row>
    <row r="25" spans="1:4" ht="15.75">
      <c r="A25" s="15" t="s">
        <v>108</v>
      </c>
      <c r="B25" s="15"/>
      <c r="C25" s="15">
        <f>ROUND(C24,0)</f>
        <v>0</v>
      </c>
      <c r="D25" s="15">
        <f>ROUND(D24,0)</f>
        <v>0</v>
      </c>
    </row>
    <row r="26" spans="1:4" ht="15.75">
      <c r="A26" s="10" t="s">
        <v>109</v>
      </c>
      <c r="C26" s="24">
        <f>ROUND(C25+D25,0)</f>
        <v>0</v>
      </c>
      <c r="D26" s="24"/>
    </row>
    <row r="27" spans="1:4" ht="15.75">
      <c r="A27" s="15" t="s">
        <v>110</v>
      </c>
      <c r="B27" s="16">
        <v>0.27</v>
      </c>
      <c r="C27" s="25">
        <f>ROUND(C26*B27,0)</f>
        <v>0</v>
      </c>
      <c r="D27" s="25"/>
    </row>
    <row r="28" spans="1:4" ht="15.75">
      <c r="A28" s="15" t="s">
        <v>111</v>
      </c>
      <c r="B28" s="15"/>
      <c r="C28" s="26">
        <f>ROUND(C26+C27,0)</f>
        <v>0</v>
      </c>
      <c r="D28" s="26"/>
    </row>
    <row r="32" spans="2:3" ht="15.75">
      <c r="B32" s="24" t="s">
        <v>112</v>
      </c>
      <c r="C32" s="24"/>
    </row>
    <row r="34" ht="15.75">
      <c r="A34" s="17"/>
    </row>
    <row r="35" ht="15.75">
      <c r="A35" s="17"/>
    </row>
    <row r="36" ht="15.75">
      <c r="A36" s="17"/>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
  <sheetViews>
    <sheetView zoomScalePageLayoutView="0" workbookViewId="0" topLeftCell="A1">
      <selection activeCell="I16" sqref="I1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63.75">
      <c r="A2" s="8">
        <v>1</v>
      </c>
      <c r="B2" s="1" t="s">
        <v>89</v>
      </c>
      <c r="C2" s="2" t="s">
        <v>90</v>
      </c>
      <c r="D2" s="6">
        <v>298</v>
      </c>
      <c r="E2" s="1" t="s">
        <v>35</v>
      </c>
      <c r="H2" s="6">
        <f>ROUND(D2*F2,0)</f>
        <v>0</v>
      </c>
      <c r="I2" s="6">
        <f>ROUND(D2*G2,0)</f>
        <v>0</v>
      </c>
      <c r="J2" s="1" t="s">
        <v>15</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Belsőépítészet, díszítéstechnika</oddHeader>
  </headerFooter>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22</v>
      </c>
      <c r="B2" s="11">
        <f>'Zsaluzás és állványozás'!H8</f>
        <v>0</v>
      </c>
      <c r="C2" s="11">
        <f>'Zsaluzás és állványozás'!I8</f>
        <v>0</v>
      </c>
    </row>
    <row r="3" spans="1:3" ht="15.75">
      <c r="A3" s="11" t="s">
        <v>29</v>
      </c>
      <c r="B3" s="11">
        <f>'Irtás, föld- és sziklamunka'!H6</f>
        <v>0</v>
      </c>
      <c r="C3" s="11">
        <f>'Irtás, föld- és sziklamunka'!I6</f>
        <v>0</v>
      </c>
    </row>
    <row r="4" spans="1:3" ht="15.75">
      <c r="A4" s="11" t="s">
        <v>44</v>
      </c>
      <c r="B4" s="11">
        <f>'Vakolás és rabicolás'!H14</f>
        <v>0</v>
      </c>
      <c r="C4" s="11">
        <f>'Vakolás és rabicolás'!I14</f>
        <v>0</v>
      </c>
    </row>
    <row r="5" spans="1:3" ht="15.75">
      <c r="A5" s="11" t="s">
        <v>73</v>
      </c>
      <c r="B5" s="11">
        <f>'Fa- és műanyag szerkezet elhely'!H48</f>
        <v>0</v>
      </c>
      <c r="C5" s="11">
        <f>'Fa- és műanyag szerkezet elhely'!I48</f>
        <v>0</v>
      </c>
    </row>
    <row r="6" spans="1:3" ht="31.5">
      <c r="A6" s="11" t="s">
        <v>76</v>
      </c>
      <c r="B6" s="11">
        <f>'Fém nyílászáró és épületlakatos'!H4</f>
        <v>0</v>
      </c>
      <c r="C6" s="11">
        <f>'Fém nyílászáró és épületlakatos'!I4</f>
        <v>0</v>
      </c>
    </row>
    <row r="7" spans="1:3" ht="15.75">
      <c r="A7" s="11" t="s">
        <v>85</v>
      </c>
      <c r="B7" s="11">
        <f>Szigetelés!H10</f>
        <v>0</v>
      </c>
      <c r="C7" s="11">
        <f>Szigetelés!I10</f>
        <v>0</v>
      </c>
    </row>
    <row r="8" spans="1:3" ht="31.5">
      <c r="A8" s="11" t="s">
        <v>88</v>
      </c>
      <c r="B8" s="11">
        <f>'Megújuló energiahasznosító bere'!H4</f>
        <v>0</v>
      </c>
      <c r="C8" s="11">
        <f>'Megújuló energiahasznosító bere'!I4</f>
        <v>0</v>
      </c>
    </row>
    <row r="9" spans="1:3" ht="15.75">
      <c r="A9" s="11" t="s">
        <v>91</v>
      </c>
      <c r="B9" s="11">
        <f>'Belsőépítészet, díszítéstechnik'!H4</f>
        <v>0</v>
      </c>
      <c r="C9" s="11">
        <f>'Belsőépítészet, díszítéstechnik'!I4</f>
        <v>0</v>
      </c>
    </row>
    <row r="10" spans="1:3" s="12" customFormat="1" ht="15.75">
      <c r="A10" s="12" t="s">
        <v>92</v>
      </c>
      <c r="B10" s="12">
        <f>ROUND(SUM(B2:B9),0)</f>
        <v>0</v>
      </c>
      <c r="C10" s="12">
        <f>ROUND(SUM(C2:C9),0)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F7" sqref="F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130.5">
      <c r="A2" s="8">
        <v>1</v>
      </c>
      <c r="B2" s="1" t="s">
        <v>13</v>
      </c>
      <c r="C2" s="2" t="s">
        <v>21</v>
      </c>
      <c r="D2" s="6">
        <v>1880</v>
      </c>
      <c r="E2" s="1" t="s">
        <v>14</v>
      </c>
      <c r="F2" s="6">
        <v>0</v>
      </c>
      <c r="H2" s="6">
        <f>ROUND(D2*F2,0)</f>
        <v>0</v>
      </c>
      <c r="I2" s="6">
        <f>ROUND(D2*G2,0)</f>
        <v>0</v>
      </c>
      <c r="J2" s="1" t="s">
        <v>15</v>
      </c>
    </row>
    <row r="4" spans="1:10" ht="38.25">
      <c r="A4" s="8">
        <v>2</v>
      </c>
      <c r="B4" s="1" t="s">
        <v>16</v>
      </c>
      <c r="C4" s="2" t="s">
        <v>17</v>
      </c>
      <c r="D4" s="6">
        <v>15</v>
      </c>
      <c r="E4" s="1" t="s">
        <v>14</v>
      </c>
      <c r="F4" s="6">
        <v>0</v>
      </c>
      <c r="H4" s="6">
        <f>ROUND(D4*F4,0)</f>
        <v>0</v>
      </c>
      <c r="I4" s="6">
        <f>ROUND(D4*G4,0)</f>
        <v>0</v>
      </c>
      <c r="J4" s="1" t="s">
        <v>15</v>
      </c>
    </row>
    <row r="6" spans="1:10" ht="25.5">
      <c r="A6" s="8">
        <v>3</v>
      </c>
      <c r="B6" s="1" t="s">
        <v>18</v>
      </c>
      <c r="C6" s="2" t="s">
        <v>19</v>
      </c>
      <c r="D6" s="6">
        <v>1880</v>
      </c>
      <c r="E6" s="1" t="s">
        <v>14</v>
      </c>
      <c r="F6" s="6">
        <v>0</v>
      </c>
      <c r="H6" s="6">
        <f>ROUND(D6*F6,0)</f>
        <v>0</v>
      </c>
      <c r="I6" s="6">
        <f>ROUND(D6*G6,0)</f>
        <v>0</v>
      </c>
      <c r="J6" s="1" t="s">
        <v>15</v>
      </c>
    </row>
    <row r="8" spans="1:10" s="9" customFormat="1" ht="12.75">
      <c r="A8" s="7"/>
      <c r="B8" s="3"/>
      <c r="C8" s="3" t="s">
        <v>20</v>
      </c>
      <c r="D8" s="5"/>
      <c r="E8" s="3"/>
      <c r="F8" s="5"/>
      <c r="G8" s="5"/>
      <c r="H8" s="5">
        <f>ROUND(SUM(H2:H7),0)</f>
        <v>0</v>
      </c>
      <c r="I8" s="5">
        <f>ROUND(SUM(I2:I7),0)</f>
        <v>0</v>
      </c>
      <c r="J8"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dimension ref="A1:J6"/>
  <sheetViews>
    <sheetView zoomScalePageLayoutView="0" workbookViewId="0" topLeftCell="A1">
      <selection activeCell="G6" sqref="G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10" ht="41.25">
      <c r="A2" s="8">
        <v>1</v>
      </c>
      <c r="B2" s="1" t="s">
        <v>23</v>
      </c>
      <c r="C2" s="2" t="s">
        <v>28</v>
      </c>
      <c r="D2" s="6">
        <v>25</v>
      </c>
      <c r="E2" s="1" t="s">
        <v>24</v>
      </c>
      <c r="F2" s="6">
        <v>0</v>
      </c>
      <c r="G2" s="6">
        <v>0</v>
      </c>
      <c r="H2" s="6">
        <f>ROUND(D2*F2,0)</f>
        <v>0</v>
      </c>
      <c r="I2" s="6">
        <f>ROUND(D2*G2,0)</f>
        <v>0</v>
      </c>
      <c r="J2" s="1" t="s">
        <v>15</v>
      </c>
    </row>
    <row r="4" spans="1:10" ht="38.25">
      <c r="A4" s="8">
        <v>2</v>
      </c>
      <c r="B4" s="1" t="s">
        <v>25</v>
      </c>
      <c r="C4" s="2" t="s">
        <v>27</v>
      </c>
      <c r="D4" s="6">
        <v>125</v>
      </c>
      <c r="E4" s="1" t="s">
        <v>26</v>
      </c>
      <c r="F4" s="6">
        <v>0</v>
      </c>
      <c r="G4" s="6">
        <v>0</v>
      </c>
      <c r="H4" s="6">
        <f>ROUND(D4*F4,0)</f>
        <v>0</v>
      </c>
      <c r="I4" s="6">
        <f>ROUND(D4*G4,0)</f>
        <v>0</v>
      </c>
      <c r="J4" s="1" t="s">
        <v>15</v>
      </c>
    </row>
    <row r="6" spans="1:10" s="9" customFormat="1" ht="12.75">
      <c r="A6" s="7"/>
      <c r="B6" s="3"/>
      <c r="C6" s="3" t="s">
        <v>20</v>
      </c>
      <c r="D6" s="5"/>
      <c r="E6" s="3"/>
      <c r="F6" s="5"/>
      <c r="G6" s="5"/>
      <c r="H6" s="5">
        <f>ROUND(SUM(H2:H5),0)</f>
        <v>0</v>
      </c>
      <c r="I6" s="5">
        <f>ROUND(SUM(I2:I5),0)</f>
        <v>0</v>
      </c>
      <c r="J6"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0">
      <selection activeCell="L8" sqref="L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102">
      <c r="A2" s="8">
        <v>1</v>
      </c>
      <c r="B2" s="1" t="s">
        <v>30</v>
      </c>
      <c r="C2" s="2" t="s">
        <v>31</v>
      </c>
      <c r="D2" s="6">
        <v>1290</v>
      </c>
      <c r="E2" s="1" t="s">
        <v>14</v>
      </c>
      <c r="F2" s="6">
        <v>0</v>
      </c>
      <c r="G2" s="6">
        <v>0</v>
      </c>
      <c r="H2" s="6">
        <f>ROUND(D2*F2,0)</f>
        <v>0</v>
      </c>
      <c r="I2" s="6">
        <f>ROUND(D2*G2,0)</f>
        <v>0</v>
      </c>
    </row>
    <row r="4" spans="1:9" ht="76.5">
      <c r="A4" s="8">
        <v>2</v>
      </c>
      <c r="B4" s="1" t="s">
        <v>32</v>
      </c>
      <c r="C4" s="2" t="s">
        <v>33</v>
      </c>
      <c r="D4" s="6">
        <v>213</v>
      </c>
      <c r="E4" s="1" t="s">
        <v>14</v>
      </c>
      <c r="F4" s="6">
        <v>0</v>
      </c>
      <c r="G4" s="6">
        <v>0</v>
      </c>
      <c r="H4" s="6">
        <f>ROUND(D4*F4,0)</f>
        <v>0</v>
      </c>
      <c r="I4" s="6">
        <f>ROUND(D4*G4,0)</f>
        <v>0</v>
      </c>
    </row>
    <row r="6" spans="1:10" ht="102">
      <c r="A6" s="8">
        <v>3</v>
      </c>
      <c r="B6" s="1" t="s">
        <v>34</v>
      </c>
      <c r="C6" s="2" t="s">
        <v>36</v>
      </c>
      <c r="D6" s="6">
        <v>115</v>
      </c>
      <c r="E6" s="1" t="s">
        <v>35</v>
      </c>
      <c r="F6" s="6">
        <v>0</v>
      </c>
      <c r="G6" s="6">
        <v>0</v>
      </c>
      <c r="H6" s="6">
        <f>ROUND(D6*F6,0)</f>
        <v>0</v>
      </c>
      <c r="I6" s="6">
        <f>ROUND(D6*G6,0)</f>
        <v>0</v>
      </c>
      <c r="J6" s="1" t="s">
        <v>15</v>
      </c>
    </row>
    <row r="8" spans="1:9" ht="51">
      <c r="A8" s="8">
        <v>4</v>
      </c>
      <c r="B8" s="1" t="s">
        <v>37</v>
      </c>
      <c r="C8" s="2" t="s">
        <v>39</v>
      </c>
      <c r="D8" s="6">
        <v>540</v>
      </c>
      <c r="E8" s="1" t="s">
        <v>38</v>
      </c>
      <c r="F8" s="6">
        <v>0</v>
      </c>
      <c r="G8" s="6">
        <v>0</v>
      </c>
      <c r="H8" s="6">
        <f>ROUND(D8*F8,0)</f>
        <v>0</v>
      </c>
      <c r="I8" s="6">
        <f>ROUND(D8*G8,0)</f>
        <v>0</v>
      </c>
    </row>
    <row r="10" spans="1:10" ht="63.75">
      <c r="A10" s="8">
        <v>5</v>
      </c>
      <c r="B10" s="1" t="s">
        <v>40</v>
      </c>
      <c r="C10" s="2" t="s">
        <v>41</v>
      </c>
      <c r="D10" s="6">
        <v>350</v>
      </c>
      <c r="E10" s="1" t="s">
        <v>14</v>
      </c>
      <c r="F10" s="6">
        <v>0</v>
      </c>
      <c r="G10" s="6">
        <v>0</v>
      </c>
      <c r="H10" s="6">
        <f>ROUND(D10*F10,0)</f>
        <v>0</v>
      </c>
      <c r="I10" s="6">
        <f>ROUND(D10*G10,0)</f>
        <v>0</v>
      </c>
      <c r="J10" s="1" t="s">
        <v>15</v>
      </c>
    </row>
    <row r="12" spans="1:9" ht="38.25">
      <c r="A12" s="8">
        <v>6</v>
      </c>
      <c r="B12" s="1" t="s">
        <v>42</v>
      </c>
      <c r="C12" s="2" t="s">
        <v>43</v>
      </c>
      <c r="D12" s="6">
        <v>325</v>
      </c>
      <c r="E12" s="1" t="s">
        <v>35</v>
      </c>
      <c r="F12" s="6">
        <v>0</v>
      </c>
      <c r="G12" s="6">
        <v>0</v>
      </c>
      <c r="H12" s="6">
        <f>ROUND(D12*F12,0)</f>
        <v>0</v>
      </c>
      <c r="I12" s="6">
        <f>ROUND(D12*G12,0)</f>
        <v>0</v>
      </c>
    </row>
    <row r="14" spans="1:10" s="9" customFormat="1" ht="12.75">
      <c r="A14" s="7"/>
      <c r="B14" s="3"/>
      <c r="C14" s="3" t="s">
        <v>20</v>
      </c>
      <c r="D14" s="5"/>
      <c r="E14" s="3"/>
      <c r="F14" s="5"/>
      <c r="G14" s="5"/>
      <c r="H14" s="5">
        <f>ROUND(SUM(H2:H13),0)</f>
        <v>0</v>
      </c>
      <c r="I14" s="5">
        <f>ROUND(SUM(I2:I13),0)</f>
        <v>0</v>
      </c>
      <c r="J1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6.xml><?xml version="1.0" encoding="utf-8"?>
<worksheet xmlns="http://schemas.openxmlformats.org/spreadsheetml/2006/main" xmlns:r="http://schemas.openxmlformats.org/officeDocument/2006/relationships">
  <dimension ref="A1:J48"/>
  <sheetViews>
    <sheetView zoomScalePageLayoutView="0" workbookViewId="0" topLeftCell="A46">
      <selection activeCell="K4" sqref="K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114.75">
      <c r="A2" s="8">
        <v>1</v>
      </c>
      <c r="B2" s="1" t="s">
        <v>45</v>
      </c>
      <c r="C2" s="2" t="s">
        <v>113</v>
      </c>
      <c r="D2" s="6">
        <v>6</v>
      </c>
      <c r="E2" s="1" t="s">
        <v>24</v>
      </c>
      <c r="H2" s="6">
        <f>ROUND(D2*F2,0)</f>
        <v>0</v>
      </c>
      <c r="I2" s="6">
        <f>ROUND(D2*G2,0)</f>
        <v>0</v>
      </c>
    </row>
    <row r="4" spans="1:9" ht="114.75">
      <c r="A4" s="8">
        <v>2</v>
      </c>
      <c r="B4" s="1" t="s">
        <v>46</v>
      </c>
      <c r="C4" s="2" t="s">
        <v>114</v>
      </c>
      <c r="D4" s="6">
        <v>3</v>
      </c>
      <c r="E4" s="1" t="s">
        <v>24</v>
      </c>
      <c r="H4" s="6">
        <f>ROUND(D4*F4,0)</f>
        <v>0</v>
      </c>
      <c r="I4" s="6">
        <f>ROUND(D4*G4,0)</f>
        <v>0</v>
      </c>
    </row>
    <row r="6" spans="1:9" ht="117.75">
      <c r="A6" s="8">
        <v>3</v>
      </c>
      <c r="B6" s="1" t="s">
        <v>47</v>
      </c>
      <c r="C6" s="2" t="s">
        <v>70</v>
      </c>
      <c r="D6" s="6">
        <v>1</v>
      </c>
      <c r="E6" s="1" t="s">
        <v>24</v>
      </c>
      <c r="H6" s="6">
        <f>ROUND(D6*F6,0)</f>
        <v>0</v>
      </c>
      <c r="I6" s="6">
        <f>ROUND(D6*G6,0)</f>
        <v>0</v>
      </c>
    </row>
    <row r="8" spans="1:9" ht="114.75">
      <c r="A8" s="8">
        <v>4</v>
      </c>
      <c r="B8" s="1" t="s">
        <v>48</v>
      </c>
      <c r="C8" s="2" t="s">
        <v>115</v>
      </c>
      <c r="D8" s="6">
        <v>24</v>
      </c>
      <c r="E8" s="1" t="s">
        <v>24</v>
      </c>
      <c r="H8" s="6">
        <f>ROUND(D8*F8,0)</f>
        <v>0</v>
      </c>
      <c r="I8" s="6">
        <f>ROUND(D8*G8,0)</f>
        <v>0</v>
      </c>
    </row>
    <row r="10" spans="1:9" ht="114.75">
      <c r="A10" s="8">
        <v>5</v>
      </c>
      <c r="B10" s="1" t="s">
        <v>49</v>
      </c>
      <c r="C10" s="2" t="s">
        <v>50</v>
      </c>
      <c r="D10" s="6">
        <v>1</v>
      </c>
      <c r="E10" s="1" t="s">
        <v>24</v>
      </c>
      <c r="H10" s="6">
        <f>ROUND(D10*F10,0)</f>
        <v>0</v>
      </c>
      <c r="I10" s="6">
        <f>ROUND(D10*G10,0)</f>
        <v>0</v>
      </c>
    </row>
    <row r="12" spans="1:9" ht="114.75">
      <c r="A12" s="8">
        <v>6</v>
      </c>
      <c r="B12" s="1" t="s">
        <v>51</v>
      </c>
      <c r="C12" s="2" t="s">
        <v>116</v>
      </c>
      <c r="D12" s="6">
        <v>4</v>
      </c>
      <c r="E12" s="1" t="s">
        <v>24</v>
      </c>
      <c r="H12" s="6">
        <f>ROUND(D12*F12,0)</f>
        <v>0</v>
      </c>
      <c r="I12" s="6">
        <f>ROUND(D12*G12,0)</f>
        <v>0</v>
      </c>
    </row>
    <row r="14" spans="1:9" s="28" customFormat="1" ht="102">
      <c r="A14" s="27">
        <v>7</v>
      </c>
      <c r="B14" s="28" t="s">
        <v>52</v>
      </c>
      <c r="C14" s="29" t="s">
        <v>127</v>
      </c>
      <c r="D14" s="30">
        <v>7</v>
      </c>
      <c r="E14" s="28" t="s">
        <v>24</v>
      </c>
      <c r="F14" s="30"/>
      <c r="G14" s="30"/>
      <c r="H14" s="30">
        <f>ROUND(D14*F14,0)</f>
        <v>0</v>
      </c>
      <c r="I14" s="30">
        <f>ROUND(D14*G14,0)</f>
        <v>0</v>
      </c>
    </row>
    <row r="15" spans="1:9" s="28" customFormat="1" ht="12.75">
      <c r="A15" s="27"/>
      <c r="D15" s="30"/>
      <c r="F15" s="30"/>
      <c r="G15" s="30"/>
      <c r="H15" s="30"/>
      <c r="I15" s="30"/>
    </row>
    <row r="16" spans="1:9" s="28" customFormat="1" ht="114.75">
      <c r="A16" s="27">
        <v>8</v>
      </c>
      <c r="B16" s="28" t="s">
        <v>53</v>
      </c>
      <c r="C16" s="29" t="s">
        <v>128</v>
      </c>
      <c r="D16" s="30">
        <v>1</v>
      </c>
      <c r="E16" s="28" t="s">
        <v>24</v>
      </c>
      <c r="F16" s="30"/>
      <c r="G16" s="30"/>
      <c r="H16" s="30">
        <f>ROUND(D16*F16,0)</f>
        <v>0</v>
      </c>
      <c r="I16" s="30">
        <f>ROUND(D16*G16,0)</f>
        <v>0</v>
      </c>
    </row>
    <row r="18" spans="1:9" ht="114.75">
      <c r="A18" s="8">
        <v>9</v>
      </c>
      <c r="B18" s="1" t="s">
        <v>54</v>
      </c>
      <c r="C18" s="2" t="s">
        <v>55</v>
      </c>
      <c r="D18" s="6">
        <v>2</v>
      </c>
      <c r="E18" s="1" t="s">
        <v>24</v>
      </c>
      <c r="H18" s="6">
        <f>ROUND(D18*F18,0)</f>
        <v>0</v>
      </c>
      <c r="I18" s="6">
        <f>ROUND(D18*G18,0)</f>
        <v>0</v>
      </c>
    </row>
    <row r="20" spans="1:9" ht="117.75">
      <c r="A20" s="8">
        <v>10</v>
      </c>
      <c r="B20" s="1" t="s">
        <v>56</v>
      </c>
      <c r="C20" s="2" t="s">
        <v>71</v>
      </c>
      <c r="D20" s="6">
        <v>3</v>
      </c>
      <c r="E20" s="1" t="s">
        <v>24</v>
      </c>
      <c r="H20" s="6">
        <f>ROUND(D20*F20,0)</f>
        <v>0</v>
      </c>
      <c r="I20" s="6">
        <f>ROUND(D20*G20,0)</f>
        <v>0</v>
      </c>
    </row>
    <row r="22" spans="1:9" ht="117.75">
      <c r="A22" s="8">
        <v>11</v>
      </c>
      <c r="B22" s="1" t="s">
        <v>57</v>
      </c>
      <c r="C22" s="2" t="s">
        <v>72</v>
      </c>
      <c r="D22" s="6">
        <v>11</v>
      </c>
      <c r="E22" s="1" t="s">
        <v>24</v>
      </c>
      <c r="H22" s="6">
        <f>ROUND(D22*F22,0)</f>
        <v>0</v>
      </c>
      <c r="I22" s="6">
        <f>ROUND(D22*G22,0)</f>
        <v>0</v>
      </c>
    </row>
    <row r="24" spans="1:9" ht="117.75">
      <c r="A24" s="8">
        <v>12</v>
      </c>
      <c r="B24" s="1" t="s">
        <v>58</v>
      </c>
      <c r="C24" s="2" t="s">
        <v>117</v>
      </c>
      <c r="D24" s="6">
        <v>124</v>
      </c>
      <c r="E24" s="1" t="s">
        <v>24</v>
      </c>
      <c r="H24" s="6">
        <f>ROUND(D24*F24,0)</f>
        <v>0</v>
      </c>
      <c r="I24" s="6">
        <f>ROUND(D24*G24,0)</f>
        <v>0</v>
      </c>
    </row>
    <row r="26" spans="1:9" ht="114.75">
      <c r="A26" s="27">
        <v>12</v>
      </c>
      <c r="B26" s="28" t="s">
        <v>129</v>
      </c>
      <c r="C26" s="29" t="s">
        <v>130</v>
      </c>
      <c r="D26" s="30">
        <v>1</v>
      </c>
      <c r="E26" s="28" t="s">
        <v>24</v>
      </c>
      <c r="F26" s="30"/>
      <c r="G26" s="30"/>
      <c r="H26" s="30">
        <f>ROUND(D26*F26,0)</f>
        <v>0</v>
      </c>
      <c r="I26" s="30">
        <f>ROUND(D26*G26,0)</f>
        <v>0</v>
      </c>
    </row>
    <row r="27" ht="12" customHeight="1"/>
    <row r="28" spans="1:9" ht="102">
      <c r="A28" s="8">
        <v>13</v>
      </c>
      <c r="B28" s="1" t="s">
        <v>59</v>
      </c>
      <c r="C28" s="2" t="s">
        <v>60</v>
      </c>
      <c r="D28" s="6">
        <v>2</v>
      </c>
      <c r="E28" s="1" t="s">
        <v>24</v>
      </c>
      <c r="H28" s="6">
        <f>ROUND(D28*F28,0)</f>
        <v>0</v>
      </c>
      <c r="I28" s="6">
        <f>ROUND(D28*G28,0)</f>
        <v>0</v>
      </c>
    </row>
    <row r="30" spans="1:9" ht="130.5">
      <c r="A30" s="8">
        <v>14</v>
      </c>
      <c r="B30" s="1" t="s">
        <v>61</v>
      </c>
      <c r="C30" s="2" t="s">
        <v>118</v>
      </c>
      <c r="D30" s="6">
        <v>35</v>
      </c>
      <c r="E30" s="1" t="s">
        <v>24</v>
      </c>
      <c r="H30" s="6">
        <f>ROUND(D30*F30,0)</f>
        <v>0</v>
      </c>
      <c r="I30" s="6">
        <f>ROUND(D30*G30,0)</f>
        <v>0</v>
      </c>
    </row>
    <row r="32" spans="1:9" ht="127.5">
      <c r="A32" s="8">
        <v>15</v>
      </c>
      <c r="B32" s="1" t="s">
        <v>62</v>
      </c>
      <c r="C32" s="2" t="s">
        <v>119</v>
      </c>
      <c r="D32" s="6">
        <v>1</v>
      </c>
      <c r="E32" s="1" t="s">
        <v>24</v>
      </c>
      <c r="H32" s="6">
        <f>ROUND(D32*F32,0)</f>
        <v>0</v>
      </c>
      <c r="I32" s="6">
        <f>ROUND(D32*G32,0)</f>
        <v>0</v>
      </c>
    </row>
    <row r="34" spans="1:9" ht="127.5">
      <c r="A34" s="8">
        <v>16</v>
      </c>
      <c r="B34" s="1" t="s">
        <v>63</v>
      </c>
      <c r="C34" s="2" t="s">
        <v>120</v>
      </c>
      <c r="D34" s="6">
        <v>1</v>
      </c>
      <c r="E34" s="1" t="s">
        <v>24</v>
      </c>
      <c r="H34" s="6">
        <f>ROUND(D34*F34,0)</f>
        <v>0</v>
      </c>
      <c r="I34" s="6">
        <f>ROUND(D34*G34,0)</f>
        <v>0</v>
      </c>
    </row>
    <row r="36" spans="1:9" ht="127.5">
      <c r="A36" s="8">
        <v>17</v>
      </c>
      <c r="B36" s="1" t="s">
        <v>64</v>
      </c>
      <c r="C36" s="2" t="s">
        <v>121</v>
      </c>
      <c r="D36" s="6">
        <v>1</v>
      </c>
      <c r="E36" s="1" t="s">
        <v>24</v>
      </c>
      <c r="H36" s="6">
        <f>ROUND(D36*F36,0)</f>
        <v>0</v>
      </c>
      <c r="I36" s="6">
        <f>ROUND(D36*G36,0)</f>
        <v>0</v>
      </c>
    </row>
    <row r="38" spans="1:9" ht="127.5">
      <c r="A38" s="8">
        <v>18</v>
      </c>
      <c r="B38" s="1" t="s">
        <v>65</v>
      </c>
      <c r="C38" s="2" t="s">
        <v>122</v>
      </c>
      <c r="D38" s="6">
        <v>17</v>
      </c>
      <c r="E38" s="1" t="s">
        <v>24</v>
      </c>
      <c r="H38" s="6">
        <f>ROUND(D38*F38,0)</f>
        <v>0</v>
      </c>
      <c r="I38" s="6">
        <f>ROUND(D38*G38,0)</f>
        <v>0</v>
      </c>
    </row>
    <row r="40" spans="1:9" ht="114.75">
      <c r="A40" s="8">
        <v>19</v>
      </c>
      <c r="B40" s="1" t="s">
        <v>66</v>
      </c>
      <c r="C40" s="2" t="s">
        <v>123</v>
      </c>
      <c r="D40" s="6">
        <v>1</v>
      </c>
      <c r="E40" s="1" t="s">
        <v>24</v>
      </c>
      <c r="H40" s="6">
        <f>ROUND(D40*F40,0)</f>
        <v>0</v>
      </c>
      <c r="I40" s="6">
        <f>ROUND(D40*G40,0)</f>
        <v>0</v>
      </c>
    </row>
    <row r="42" spans="1:9" ht="140.25">
      <c r="A42" s="8">
        <v>20</v>
      </c>
      <c r="B42" s="1" t="s">
        <v>67</v>
      </c>
      <c r="C42" s="2" t="s">
        <v>124</v>
      </c>
      <c r="D42" s="6">
        <v>1</v>
      </c>
      <c r="E42" s="1" t="s">
        <v>24</v>
      </c>
      <c r="H42" s="6">
        <f>ROUND(D42*F42,0)</f>
        <v>0</v>
      </c>
      <c r="I42" s="6">
        <f>ROUND(D42*G42,0)</f>
        <v>0</v>
      </c>
    </row>
    <row r="44" spans="1:9" ht="140.25">
      <c r="A44" s="8">
        <v>21</v>
      </c>
      <c r="B44" s="1" t="s">
        <v>68</v>
      </c>
      <c r="C44" s="2" t="s">
        <v>126</v>
      </c>
      <c r="D44" s="6">
        <v>1</v>
      </c>
      <c r="E44" s="1" t="s">
        <v>24</v>
      </c>
      <c r="H44" s="6">
        <f>ROUND(D44*F44,0)</f>
        <v>0</v>
      </c>
      <c r="I44" s="6">
        <f>ROUND(D44*G44,0)</f>
        <v>0</v>
      </c>
    </row>
    <row r="46" spans="1:9" ht="140.25">
      <c r="A46" s="8">
        <v>22</v>
      </c>
      <c r="B46" s="1" t="s">
        <v>69</v>
      </c>
      <c r="C46" s="2" t="s">
        <v>125</v>
      </c>
      <c r="D46" s="6">
        <v>2</v>
      </c>
      <c r="E46" s="1" t="s">
        <v>24</v>
      </c>
      <c r="H46" s="6">
        <f>ROUND(D46*F46,0)</f>
        <v>0</v>
      </c>
      <c r="I46" s="6">
        <f>ROUND(D46*G46,0)</f>
        <v>0</v>
      </c>
    </row>
    <row r="48" spans="1:10" s="9" customFormat="1" ht="12.75">
      <c r="A48" s="7"/>
      <c r="B48" s="3"/>
      <c r="C48" s="3" t="s">
        <v>20</v>
      </c>
      <c r="D48" s="5">
        <f>SUM(D2:D47)</f>
        <v>250</v>
      </c>
      <c r="E48" s="3"/>
      <c r="F48" s="5"/>
      <c r="G48" s="5"/>
      <c r="H48" s="5">
        <f>ROUND(SUM(H2:H47),0)</f>
        <v>0</v>
      </c>
      <c r="I48" s="5">
        <f>ROUND(SUM(I2:I47),0)</f>
        <v>0</v>
      </c>
      <c r="J48"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1">
      <selection activeCell="G3" sqref="G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114.75">
      <c r="A2" s="8">
        <v>1</v>
      </c>
      <c r="B2" s="1" t="s">
        <v>74</v>
      </c>
      <c r="C2" s="2" t="s">
        <v>75</v>
      </c>
      <c r="D2" s="6">
        <v>1</v>
      </c>
      <c r="E2" s="1" t="s">
        <v>24</v>
      </c>
      <c r="F2" s="6">
        <v>0</v>
      </c>
      <c r="G2" s="6">
        <v>0</v>
      </c>
      <c r="H2" s="6">
        <f>ROUND(D2*F2,0)</f>
        <v>0</v>
      </c>
      <c r="I2" s="6">
        <f>ROUND(D2*G2,0)</f>
        <v>0</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7">
      <selection activeCell="J6" sqref="J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89.25">
      <c r="A2" s="8">
        <v>1</v>
      </c>
      <c r="B2" s="1" t="s">
        <v>77</v>
      </c>
      <c r="C2" s="2" t="s">
        <v>78</v>
      </c>
      <c r="D2" s="6">
        <v>1207.68</v>
      </c>
      <c r="E2" s="1" t="s">
        <v>14</v>
      </c>
      <c r="H2" s="6">
        <f>ROUND(D2*F2,0)</f>
        <v>0</v>
      </c>
      <c r="I2" s="6">
        <f>ROUND(D2*G2,0)</f>
        <v>0</v>
      </c>
    </row>
    <row r="4" spans="1:9" ht="127.5">
      <c r="A4" s="8">
        <v>2</v>
      </c>
      <c r="B4" s="1" t="s">
        <v>79</v>
      </c>
      <c r="C4" s="2" t="s">
        <v>80</v>
      </c>
      <c r="D4" s="6">
        <v>1290</v>
      </c>
      <c r="E4" s="1" t="s">
        <v>14</v>
      </c>
      <c r="H4" s="6">
        <f>ROUND(D4*F4,0)</f>
        <v>0</v>
      </c>
      <c r="I4" s="6">
        <f>ROUND(D4*G4,0)</f>
        <v>0</v>
      </c>
    </row>
    <row r="6" spans="1:9" ht="127.5">
      <c r="A6" s="8">
        <v>3</v>
      </c>
      <c r="B6" s="1" t="s">
        <v>81</v>
      </c>
      <c r="C6" s="2" t="s">
        <v>82</v>
      </c>
      <c r="D6" s="6">
        <v>213</v>
      </c>
      <c r="E6" s="1" t="s">
        <v>14</v>
      </c>
      <c r="H6" s="6">
        <f>ROUND(D6*F6,0)</f>
        <v>0</v>
      </c>
      <c r="I6" s="6">
        <f>ROUND(D6*G6,0)</f>
        <v>0</v>
      </c>
    </row>
    <row r="8" spans="1:9" ht="102">
      <c r="A8" s="8">
        <v>4</v>
      </c>
      <c r="B8" s="1" t="s">
        <v>83</v>
      </c>
      <c r="C8" s="2" t="s">
        <v>84</v>
      </c>
      <c r="D8" s="6">
        <v>9018</v>
      </c>
      <c r="E8" s="1" t="s">
        <v>24</v>
      </c>
      <c r="H8" s="6">
        <f>ROUND(D8*F8,0)</f>
        <v>0</v>
      </c>
      <c r="I8" s="6">
        <f>ROUND(D8*G8,0)</f>
        <v>0</v>
      </c>
    </row>
    <row r="10" spans="1:10" s="9" customFormat="1" ht="12.75">
      <c r="A10" s="7"/>
      <c r="B10" s="3"/>
      <c r="C10" s="3" t="s">
        <v>20</v>
      </c>
      <c r="D10" s="5"/>
      <c r="E10" s="3"/>
      <c r="F10" s="5"/>
      <c r="G10" s="5"/>
      <c r="H10" s="5">
        <f>ROUND(SUM(H2:H9),0)</f>
        <v>0</v>
      </c>
      <c r="I10" s="5">
        <f>ROUND(SUM(I2:I9),0)</f>
        <v>0</v>
      </c>
      <c r="J10"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9.xml><?xml version="1.0" encoding="utf-8"?>
<worksheet xmlns="http://schemas.openxmlformats.org/spreadsheetml/2006/main" xmlns:r="http://schemas.openxmlformats.org/officeDocument/2006/relationships">
  <dimension ref="A1:J4"/>
  <sheetViews>
    <sheetView zoomScalePageLayoutView="0" workbookViewId="0" topLeftCell="A1">
      <selection activeCell="I14" sqref="I1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 t="s">
        <v>12</v>
      </c>
    </row>
    <row r="2" spans="1:9" ht="216.75">
      <c r="A2" s="8">
        <v>1</v>
      </c>
      <c r="B2" s="1" t="s">
        <v>86</v>
      </c>
      <c r="C2" s="2" t="s">
        <v>87</v>
      </c>
      <c r="D2" s="6">
        <v>23</v>
      </c>
      <c r="E2" s="1" t="s">
        <v>24</v>
      </c>
      <c r="H2" s="6">
        <f>ROUND(D2*F2,0)</f>
        <v>0</v>
      </c>
      <c r="I2" s="6">
        <f>ROUND(D2*G2,0)</f>
        <v>0</v>
      </c>
    </row>
    <row r="4" spans="1:10" s="9" customFormat="1" ht="12.75">
      <c r="A4" s="7"/>
      <c r="B4" s="3"/>
      <c r="C4" s="3" t="s">
        <v>20</v>
      </c>
      <c r="D4" s="5"/>
      <c r="E4" s="3"/>
      <c r="F4" s="5"/>
      <c r="G4" s="5"/>
      <c r="H4" s="5">
        <f>ROUND(SUM(H2:H3),0)</f>
        <v>0</v>
      </c>
      <c r="I4" s="5">
        <f>ROUND(SUM(I2:I3),0)</f>
        <v>0</v>
      </c>
      <c r="J4" s="3"/>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Megújuló energiahasznosító berendezések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Boros</cp:lastModifiedBy>
  <dcterms:created xsi:type="dcterms:W3CDTF">2016-05-25T11:10:06Z</dcterms:created>
  <dcterms:modified xsi:type="dcterms:W3CDTF">2016-05-26T10:45:07Z</dcterms:modified>
  <cp:category/>
  <cp:version/>
  <cp:contentType/>
  <cp:contentStatus/>
</cp:coreProperties>
</file>