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840" windowHeight="13740" activeTab="0"/>
  </bookViews>
  <sheets>
    <sheet name="Záradék" sheetId="1" r:id="rId1"/>
    <sheet name="Összesítő" sheetId="2" r:id="rId2"/>
    <sheet name="Felvonulási létesítmények" sheetId="3" r:id="rId3"/>
    <sheet name="Zsaluzás és állványozás" sheetId="4" r:id="rId4"/>
    <sheet name="Irtás, föld- és sziklamunka" sheetId="5" r:id="rId5"/>
    <sheet name="Fém- és könnyű épületszerkezet " sheetId="6" r:id="rId6"/>
    <sheet name="Vakolás és rabicolás" sheetId="7" r:id="rId7"/>
    <sheet name="Tetőfedés" sheetId="8" r:id="rId8"/>
    <sheet name="Bádogozás" sheetId="9" r:id="rId9"/>
    <sheet name="Fa- és műanyag szerkezet elhely" sheetId="10" r:id="rId10"/>
    <sheet name="Felületképzés" sheetId="11" r:id="rId11"/>
    <sheet name="Szigetelés" sheetId="12" r:id="rId12"/>
    <sheet name="Közműcsatorna-építés" sheetId="13" r:id="rId13"/>
    <sheet name="Közműcsővezetékek és -szerelvén" sheetId="14" r:id="rId14"/>
    <sheet name="Megújuló energiahasznosító bere" sheetId="15" r:id="rId15"/>
    <sheet name="Szellőztetőberendezések" sheetId="16" r:id="rId16"/>
    <sheet name="Belsőépítészet, díszítéstechnik" sheetId="17" r:id="rId17"/>
  </sheets>
  <definedNames/>
  <calcPr fullCalcOnLoad="1"/>
</workbook>
</file>

<file path=xl/sharedStrings.xml><?xml version="1.0" encoding="utf-8"?>
<sst xmlns="http://schemas.openxmlformats.org/spreadsheetml/2006/main" count="364" uniqueCount="138">
  <si>
    <t>Munkanem megnevezése</t>
  </si>
  <si>
    <t>Anyag összege</t>
  </si>
  <si>
    <t>Díj összege</t>
  </si>
  <si>
    <t>Ssz.</t>
  </si>
  <si>
    <t>Tételszám</t>
  </si>
  <si>
    <t>Tétel szövege</t>
  </si>
  <si>
    <t>Menny.</t>
  </si>
  <si>
    <t>Egység</t>
  </si>
  <si>
    <t>Anyag egységár</t>
  </si>
  <si>
    <t>Díj egységre</t>
  </si>
  <si>
    <t>Anyag összesen</t>
  </si>
  <si>
    <t>Díj összesen</t>
  </si>
  <si>
    <t>Megjegyzés</t>
  </si>
  <si>
    <t>12-011-1.1-0025001</t>
  </si>
  <si>
    <t>db</t>
  </si>
  <si>
    <t>[ÖN]</t>
  </si>
  <si>
    <t>Mobil WC bérleti díj elszámolása, szállítással, heti karbantartással Mobil W.C. bérleti díj/hó</t>
  </si>
  <si>
    <t>12-021-1.5-0211005</t>
  </si>
  <si>
    <t>m</t>
  </si>
  <si>
    <t>Ideiglenes kerítés, vízálló, műgyantával stabilizált faforgácslap (OSB) kerítés elhelyezése Vízálló faforgácslap (OSB), 2500x1250x15 mm méretű</t>
  </si>
  <si>
    <t>Munkanem összesen:</t>
  </si>
  <si>
    <t>Felvonulási létesítmények</t>
  </si>
  <si>
    <t>15-012-21.1-0023003</t>
  </si>
  <si>
    <t>m2</t>
  </si>
  <si>
    <t>15-012-24.1.1</t>
  </si>
  <si>
    <t>Védőtetőváz készítése, állványhoz csatlakoztatva, alumínium állványcsőből, egy oszlopsoros</t>
  </si>
  <si>
    <t>15-012-24.2.2</t>
  </si>
  <si>
    <t>Védőtetőváz befedése, pallóterítéssel</t>
  </si>
  <si>
    <t>15-012-25.1</t>
  </si>
  <si>
    <t>Védőfüggöny szerelése állványszerkezetre, műanyag hálóból</t>
  </si>
  <si>
    <r>
      <t>Homlokzati keretállványok, fém keretvázból, szintenkénti pallóterítéssel, korláttal, lábdeszkával, 0,75-1,20 m padlószélességgel, munkapadló távolság 2,50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6,00 m munkapadló magasságig KRAUSE Stabilo homlokzati keretállvány 0,75 m padlószélességgel, 6,00 m munkapadló magasságig</t>
    </r>
  </si>
  <si>
    <t>Zsaluzás és állványozás</t>
  </si>
  <si>
    <t>21-003-2.1.3</t>
  </si>
  <si>
    <t>m3</t>
  </si>
  <si>
    <t>Közmű feltárása kézi erővel, talajosztály: IV.</t>
  </si>
  <si>
    <t>21-011-11.6</t>
  </si>
  <si>
    <t>21-011-12</t>
  </si>
  <si>
    <t>Munkahelyi depóniából építési törmelék konténerbe rakása,  kézi erővel, önálló munka esetén elszámolva, konténer szállítás nélkül</t>
  </si>
  <si>
    <r>
      <t>Építési törmelék konténeres elszállítása, lerakása, lerakóhelyi díjjal, 8,0 m</t>
    </r>
    <r>
      <rPr>
        <vertAlign val="superscript"/>
        <sz val="10"/>
        <color indexed="8"/>
        <rFont val="Times New Roman CE"/>
        <family val="0"/>
      </rPr>
      <t>3</t>
    </r>
    <r>
      <rPr>
        <sz val="10"/>
        <color indexed="8"/>
        <rFont val="Times New Roman CE"/>
        <family val="0"/>
      </rPr>
      <t>-es konténerbe</t>
    </r>
  </si>
  <si>
    <t>Irtás, föld- és sziklamunka</t>
  </si>
  <si>
    <t>34-000-1.3</t>
  </si>
  <si>
    <t>Épület acélvázszerkezet, acél tetőszerkezet bontása rácsos vagy tömör szaruzattal, 40 kg/m2 tömegig</t>
  </si>
  <si>
    <t>34-012-61.1.1.1-0193251</t>
  </si>
  <si>
    <t>Pontmegfogásos tetőszerkezeti rendszer kialakítása, beton vagy tégla falazatú tartószerkezethez, csavarkötéssel, rögzítő elemekkel szerelve, karos megfogók szerelése nélkül (kiegészítő rögzítés külön tételben kiírva), 1000 mm szélességű szaruállásig Pontmegfogásos tetőszerkezeti rendszer, beton vagy tégla falazatú tartószerkezethez, 1000 mm szélességű szaruállásig</t>
  </si>
  <si>
    <t>Fém- és könnyű épületszerkezet szerelése</t>
  </si>
  <si>
    <t>36-000-1.3</t>
  </si>
  <si>
    <t>Vakolat leverése homlokzatról 2,5 cm vastagságig</t>
  </si>
  <si>
    <t>36-000-1.4</t>
  </si>
  <si>
    <t>Vakolat leverése lábazati cementvakolat 5 cm vastagságig</t>
  </si>
  <si>
    <t>36-001-31.1.1-0550080</t>
  </si>
  <si>
    <t>Homlokzatvakolat készítése külső, vakoló cementes mészhabarccsal, sima kivitelben, két rétegben, függőleges és vízszintes felületen, átlagosan 3 cm vastagságban Hvh5-mc, külső, vakoló cementes mészhabarccsal</t>
  </si>
  <si>
    <t>36-001-32.1</t>
  </si>
  <si>
    <t>Lábazati cementvakolat készítése 2 cm vastagságban, vassimítóval simítva</t>
  </si>
  <si>
    <t>36-005-21.2.6.2-0154234</t>
  </si>
  <si>
    <t>Vékonyvakolatok, színvakolatok felhordása alapozott, előkészített felületre, vödrös kiszerelésű anyagból, szilikon vékonyvakolat készítése, egy rétegben, 1,5-2,5 mm-es szemcsemérettel StoSilco K 1,5 mm C3 színcsoport, kapart felületű, szilikongyanta-kötésű vékonyvakolat, 01218-043, (csak a színkártyában O-jellel meghatározott színek)  Vagy vele egyenértékű</t>
  </si>
  <si>
    <t>36-007-9.2-0411701</t>
  </si>
  <si>
    <t>Lábazati vakolatok; díszítő és lábazati műgyantás kötőanyagú vakolatréteg felhordása, kézi erővel, vödrös kiszerelésű anyagból weber.pas marmolit színes diszítő és lábazati vakolat (középszemcsés, 3 mm), Kód: 1040    Vagy vele egyenértékű</t>
  </si>
  <si>
    <t>36-051-6.2.1-0149063</t>
  </si>
  <si>
    <t>Kültéri vakolóprofilok elhelyezése, utólagos (táblás) hőszigetelő rendszerhez (EPS), polisztirol,PVC,alumínium,rozsdam.acél,horg.acél, üvegszövet, 30 - 160 mm hőszigeteléshez, pozitív sarkokra MASTERPLAST Thermomaster ALU élvédő 10+15 cm üvegszövet hálóval, Cikkszám: 0105-10150000</t>
  </si>
  <si>
    <t>36-051-6.2.2-0191821</t>
  </si>
  <si>
    <t>Kültéri vakolóprofilok elhelyezése, utólagos (táblás) hőszigetelő rendszerhez (EPS), PVC-ből, kemény PVC-ből, 6 - 9 mm hőszigeteléshez, kávacsatlakozó profil nyílászárókhoz PROTEKTOR kültéri kávacsatlakozó profil nyílászáróhoz 6-9 mm hőszigetelő vakolathoz, PVC, Cikkszám: 3721</t>
  </si>
  <si>
    <t>36-051-6.2.8-0191941</t>
  </si>
  <si>
    <t>Kültéri vakolóprofilok elhelyezése, utólagos (táblás) hőszigetelő rendszerhez (EPS), rozsdamentes acélból, alumíniumból, PVC-ből, 6 mm vakolat vastagsághoz, vízcseppentő profilok, vízszintes élekhez PROTEKTOR vízcseppentő profil vízszintes élekhez, utólagos hőszigeteléshez 6 mm-es vakolathoz, rozsdamentes acél, Cikkszám: 2154</t>
  </si>
  <si>
    <t>36-090-1.1.2-0550030</t>
  </si>
  <si>
    <t>Vakolatjavítás oldalfalon, tégla-, beton-, kőfelületen vagy építőlemezen, a meglazult, sérült vakolat előzetes leverésével, hiánypótlás 5-25% között Hvb4-mc, beltéri, vakoló, cementes mészhabarcs mészpéppel</t>
  </si>
  <si>
    <t>36-090-2.1.2</t>
  </si>
  <si>
    <t>Vakolatok pótlása, keskenyvakolatok pótlása oldalfalon, 11-20 cm szélesség között</t>
  </si>
  <si>
    <t>Vakolás és rabicolás</t>
  </si>
  <si>
    <t>41-007-1.2.1-0990024</t>
  </si>
  <si>
    <t>Üvegszállal erősített poliészter hullámlemez fedés, gerincfedés nélkül, 2060x800 mm-es lemezzel, acél vagy vasbeton szerkezetre, 1 hullám átfedéssel Üvegvázas poliészter hullámlemez, 2060x800 mm-es</t>
  </si>
  <si>
    <t>Tetőfedés</t>
  </si>
  <si>
    <t>43-000-5</t>
  </si>
  <si>
    <t>Lefolyó csatorna bontása 50 cm kiterített szélességig</t>
  </si>
  <si>
    <t>43-002-11.1-0147182</t>
  </si>
  <si>
    <t>Lefolyócső szerelése kör keresztmetszettel, bármilyen kiterített szélességgel, minősített ötvözött horganylemezből VM ZINC 100-as lefolyócső, NATÚR, 0,70 mm/m, körszelvényű, Ref:10-0020-10-70-20        Vagy vele egyenértékű</t>
  </si>
  <si>
    <t>Bádogozás</t>
  </si>
  <si>
    <t>44-000-1.3</t>
  </si>
  <si>
    <t>44-011-1.1.1-0167412</t>
  </si>
  <si>
    <t>44-012-1.1.2.5.1-0168078</t>
  </si>
  <si>
    <t>44-012-1.1.2.6.2-0168170</t>
  </si>
  <si>
    <r>
      <t>m</t>
    </r>
    <r>
      <rPr>
        <vertAlign val="superscript"/>
        <sz val="10"/>
        <color indexed="8"/>
        <rFont val="Times New Roman CE"/>
        <family val="0"/>
      </rPr>
      <t>2</t>
    </r>
  </si>
  <si>
    <r>
      <t>Fa nyílászáró szerkezetek bontása,  ajtó, ablak vagy kapu, 4,01-6,00 m</t>
    </r>
    <r>
      <rPr>
        <vertAlign val="superscript"/>
        <sz val="10"/>
        <color indexed="8"/>
        <rFont val="Times New Roman CE"/>
        <family val="0"/>
      </rPr>
      <t>2</t>
    </r>
    <r>
      <rPr>
        <sz val="10"/>
        <color indexed="8"/>
        <rFont val="Times New Roman CE"/>
        <family val="0"/>
      </rPr>
      <t xml:space="preserve"> között</t>
    </r>
  </si>
  <si>
    <t>Fa- és műanyag szerkezet elhelyezése</t>
  </si>
  <si>
    <t>47-011-15.1.1.1-0151201</t>
  </si>
  <si>
    <t>Diszperziós festés műanyag bázisú vizes-diszperziós  fehér vagy gyárilag színezett festékkel, új vagy régi lekapart, előkészített alapfelületen, vakolaton, két rétegben, tagolatlan sima felületen Diszperzit belső falfesték, fehér 100, EAN: 5996281027308  Spaletták és környezetének glettelése festése</t>
  </si>
  <si>
    <t>Felületképzés</t>
  </si>
  <si>
    <t>48-007-21.21.1-0113288</t>
  </si>
  <si>
    <t>Külső fal; Hőszigetelések épületlábazaton vagy koszorún, foltonként ragasztva vagy megtámasztva (rögzítés külön tételben), egy rétegben, extrudált polisztirolhab lemezzel AUSTROTHERM XPS TOP P extrudált polisztirolhab hőszigetelő lemez, lépcsős élkiképzéssel, 615x1265x200 mm    Vagy vele egyenértékű</t>
  </si>
  <si>
    <t>48-007-41.1.5.1-0112818</t>
  </si>
  <si>
    <t>48-007-41.3.1.2-0090740</t>
  </si>
  <si>
    <t>48-010-1.1.2.1-0091263</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</si>
  <si>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MASTERPLAST Isomaster EPS H-80 Grafitos expandált polisztirol keményhab hőszigetelő lemez, 1000×500×200 mm, Cikkszám: 0541-08020000     Vagy vele egyenértékű</t>
  </si>
  <si>
    <t>48-021-1.51.2.2.1-0091318</t>
  </si>
  <si>
    <t>Szigetelések rögzítése; Hőszigetelő táblák pontszerű mechanikai rögzítése, homlokzaton, beton aljzatszerkezethez, műanyag vagy fém beütőszeges/csavaros műanyag beütődübelekkel MASTERPLAST Thermomaster D-H 275 mm, fém beütőszeges tárcsás dübel, Cikkszám: 0118-18275100</t>
  </si>
  <si>
    <r>
      <t>Födém; Padló hőszigetelő anyag elhelyezése, vízszintes felületen, nem járható födémre, szálas szigetelő anyaggal (üveggyapot, kőzetgyapot) URSA KDP 2 Vf/FDP 2 Vf fekete üvegfátyol kasírozott többfunkciós hidrofóbizált ásványgyapot (üveggyapot) hő- és hangszigetelő tábla, λ</t>
    </r>
    <r>
      <rPr>
        <vertAlign val="subscript"/>
        <sz val="10"/>
        <color indexed="8"/>
        <rFont val="Times New Roman CE"/>
        <family val="0"/>
      </rPr>
      <t>D=0,035</t>
    </r>
    <r>
      <rPr>
        <sz val="10"/>
        <color indexed="8"/>
        <rFont val="Times New Roman CE"/>
        <family val="0"/>
      </rPr>
      <t xml:space="preserve"> (W/mK), 200 mm  Vagy vele egyenértékű</t>
    </r>
  </si>
  <si>
    <r>
      <t>Födém; Mennyezet alulról hűlő födém hőszigetelése, utólag elhelyezve, vízszintes felületen, dűbelezve (rögzítés külön tételben), expandált polisztirolhab lemezzel ISOVER EPS 80 H 10 polisztirolhab lemez 100 mm, λ</t>
    </r>
    <r>
      <rPr>
        <vertAlign val="subscript"/>
        <sz val="10"/>
        <color indexed="8"/>
        <rFont val="Times New Roman CE"/>
        <family val="0"/>
      </rPr>
      <t>D</t>
    </r>
    <r>
      <rPr>
        <sz val="10"/>
        <color indexed="8"/>
        <rFont val="Times New Roman CE"/>
        <family val="0"/>
      </rPr>
      <t xml:space="preserve"> =0,039 (W/mK) 1000*500 mm lemezméret, egyenes él   Vagy vele egyenértékű</t>
    </r>
  </si>
  <si>
    <t>Szigetelés</t>
  </si>
  <si>
    <t>53-021-1.3.2-0230563</t>
  </si>
  <si>
    <t>Polimerbeton vízelvezető rendszer (folyóka) tartozékainak elhelyezése  (udvari lefolyóhoz vagy udvari víznyelőhöz), bekötőakna, bűzzár ACO SELF Euroline bekötőakna öntöttvas ráccsal, 0,5 m, Rend.szám: 38708</t>
  </si>
  <si>
    <t>Közműcsatorna-építés</t>
  </si>
  <si>
    <t>54-000-1.3.3</t>
  </si>
  <si>
    <t>Csővezetékek bontása, idomokkal és szerelvényekkel együtt, karimás öntöttvas és acélcső, 300-499 mm külső Ø között</t>
  </si>
  <si>
    <t>Közműcsővezetékek és -szerelvények szerelése</t>
  </si>
  <si>
    <t>75-061-1.1.6.4.1-0121201</t>
  </si>
  <si>
    <t>Napenergia hasznosítása - villamos hálózatra kapcsolt napelemes rendszerek telepítése, az épület villamos energiarendszerére csatlakoztatva, polikristályos napelem, magastetőre telepítve kompletten, 1 kWp rendszer egységből építve, 5 kWp teljesítményig Tiszta Energiák 1kWp napelemes rendszer magastetőn, kompletten, mely tartalmaz 4db Amerisolar AS-6P30-250W napelemmodult magastetős tartószerkezeten, hálózati invertert, szolár kábelszettet és megfelelő keresztmetszetű AC oldali kábelezést védőcsőben ill. kábelcsatornában, DC és AC oldali B+C típusú túláram és túlfeszültség védelmet.</t>
  </si>
  <si>
    <t>Megújuló energiahasznosító berendezések</t>
  </si>
  <si>
    <t>83-002-2.7.1.1-0313034</t>
  </si>
  <si>
    <t>Kör keresztmetszetű fixzsalu, túlnyomást kibocsátó zsalu felszerelése falnyílásba, NÁ 350 mm-ig LINDAB COMFORT YGC külső fali rács, köralakú, dróthálóval, alumínium, YGC-200</t>
  </si>
  <si>
    <t>Szellőztetőberendezések</t>
  </si>
  <si>
    <t>95-011-1.1.1.2.5-0222081</t>
  </si>
  <si>
    <t>Beltéri párkányok kialakítása, öntöttmárványból, 20-30 mm vastagsággal, 25 cm mélység felett, 40 cm mélységgel Helopal Home 2 öntöttmárvány külső-belső ablakkönyöklő, 20 mm vtg., 40 cm mély</t>
  </si>
  <si>
    <t>Belsőépítészet, díszítéstechnika</t>
  </si>
  <si>
    <t>Összesen:</t>
  </si>
  <si>
    <t xml:space="preserve">Név : Mede község önkormányzat         </t>
  </si>
  <si>
    <t xml:space="preserve">                                       </t>
  </si>
  <si>
    <t xml:space="preserve">Cím :2235 Mende fő út 14               </t>
  </si>
  <si>
    <t xml:space="preserve"> Kelt:      2016.05.13                 </t>
  </si>
  <si>
    <t xml:space="preserve"> Szám         :2016/00119              </t>
  </si>
  <si>
    <t xml:space="preserve">A munka leírása:                       </t>
  </si>
  <si>
    <t xml:space="preserve">Mende Mesevár  Óvoda Bölcsöde 2235 Mende Fejes Ferenc Tér 16 Hrsz :337/5      </t>
  </si>
  <si>
    <t xml:space="preserve"> Alatti  Meglévő Óvoda épület Felújítási munkái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</si>
  <si>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</si>
  <si>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</si>
  <si>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</si>
  <si>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</si>
  <si>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</si>
  <si>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</si>
  <si>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</si>
  <si>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</si>
  <si>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</si>
  <si>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</si>
  <si>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</si>
  <si>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</si>
  <si>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Műanyag kültéri nyílászárók, hőszigetelt, fokozott légzárású ablak elhelyezése előre kihagyott falnyílásba, tömítés nélkül (szerelvényezve, finombeállítással), 4,00 m kerület felett ötkamrás profil, kétszárnyú vagy többszárnyú, tokosztott bukó-nyíló/bukó-nyíló FENSTHERM FUTURE tokosztott bukónyíló-bukónyíló ablak, 5 kamrás VEKA SOFTLINE 70 AD PVC profil, Uw&lt;1,15 W/m2K, mérete: 246 x 195 cm  Vagy vele egyenértékű</t>
  </si>
  <si>
    <t>Műanyag kültéri nyílászárók, hőszigetelt, fokozott légzárású ablak elhelyezése előre kihagyott falnyílásba, tömítés nélkül (szerelvényezve, finombeállítással), 4,00 m kerület felett ötkamrás profil, egyszárnyú, bukó-nyíló FENSTHERM FUTURE bukó-nyíló ablak, 5 kamrás PROFINE 76 PVC profil, Uw&lt;1,15 W/m2K, mérete: 100 x 100 cm  Vagy vele egyenértékű</t>
  </si>
  <si>
    <t>44-011-1.1.1-0167414</t>
  </si>
  <si>
    <t>Műanyag kültéri nyílászárók elhelyezése előre kihagyott falnyílásba, hőszigetelt, fokozott légzárású bejárati ajtó, tömítés nélkül (szerelvényezve, finom beállítással), 5,01-10,00 m kerület között FENSTHERM BRILL Befelé nyíló üvegezett bejárati ajtó/ fix felülvilágítóval, 5 kamrás VEKA SOFTLINE 70 AD PVC profil, uw&lt;1,1 W/m2K, mérete: 100 x 265 cm   Vagy vele egyenértékű</t>
  </si>
  <si>
    <t>Műanyag kültéri nyílászárók elhelyezése előre kihagyott falnyílásba, hőszigetelt, fokozott légzárású bejárati ajtó, tömítés nélkül (szerelvényezve, finom beállítással), 5,01-10,00 m kerület között FENSTHERM BRILL Befelé nyíló üvegezett bejárati ajtó/ fix felülvilágítóval, 5 kamrás VEKA SOFTLINE 70 AD PVC profil, uw&lt;1,1 W/m2K, mérete: 125*265 cm   Vagy vele egyenértékű</t>
  </si>
</sst>
</file>

<file path=xl/styles.xml><?xml version="1.0" encoding="utf-8"?>
<styleSheet xmlns="http://schemas.openxmlformats.org/spreadsheetml/2006/main">
  <numFmts count="16">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s>
  <fonts count="44">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27">
    <xf numFmtId="0" fontId="0" fillId="0" borderId="0" xfId="0" applyFont="1"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3" fillId="0" borderId="0" xfId="0" applyFont="1" applyAlignment="1">
      <alignment vertical="top"/>
    </xf>
    <xf numFmtId="0" fontId="42" fillId="0" borderId="11" xfId="0" applyFont="1" applyBorder="1" applyAlignment="1">
      <alignment vertical="top"/>
    </xf>
    <xf numFmtId="10" fontId="42" fillId="0" borderId="11" xfId="0" applyNumberFormat="1" applyFont="1" applyBorder="1" applyAlignment="1">
      <alignment vertical="top"/>
    </xf>
    <xf numFmtId="0" fontId="42" fillId="0" borderId="0" xfId="0" applyFont="1" applyAlignment="1">
      <alignment horizontal="left" vertical="top"/>
    </xf>
    <xf numFmtId="0" fontId="42" fillId="0" borderId="11" xfId="0" applyFont="1" applyBorder="1" applyAlignment="1">
      <alignment horizontal="right" vertical="top"/>
    </xf>
    <xf numFmtId="0" fontId="43" fillId="0" borderId="0" xfId="0" applyFont="1" applyAlignment="1">
      <alignment vertical="top"/>
    </xf>
    <xf numFmtId="0" fontId="0" fillId="0" borderId="0" xfId="0" applyAlignment="1">
      <alignment vertical="top"/>
    </xf>
    <xf numFmtId="0" fontId="42" fillId="0" borderId="0" xfId="0" applyFont="1" applyAlignment="1">
      <alignment vertical="top"/>
    </xf>
    <xf numFmtId="0" fontId="42" fillId="0" borderId="0" xfId="0" applyFont="1" applyAlignment="1">
      <alignment horizontal="center" vertical="top"/>
    </xf>
    <xf numFmtId="0" fontId="0" fillId="0" borderId="0" xfId="0"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xf>
    <xf numFmtId="0" fontId="42" fillId="0" borderId="10" xfId="0" applyFont="1" applyBorder="1"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7">
      <selection activeCell="A36" sqref="A36"/>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19"/>
      <c r="B1" s="20"/>
      <c r="C1" s="20"/>
      <c r="D1" s="20"/>
    </row>
    <row r="2" spans="1:4" s="14" customFormat="1" ht="15.75">
      <c r="A2" s="19"/>
      <c r="B2" s="20"/>
      <c r="C2" s="20"/>
      <c r="D2" s="20"/>
    </row>
    <row r="3" spans="1:4" s="14" customFormat="1" ht="15.75">
      <c r="A3" s="19"/>
      <c r="B3" s="20"/>
      <c r="C3" s="20"/>
      <c r="D3" s="20"/>
    </row>
    <row r="4" spans="1:4" ht="15.75">
      <c r="A4" s="21"/>
      <c r="B4" s="20"/>
      <c r="C4" s="20"/>
      <c r="D4" s="20"/>
    </row>
    <row r="5" spans="1:4" ht="15.75">
      <c r="A5" s="21"/>
      <c r="B5" s="20"/>
      <c r="C5" s="20"/>
      <c r="D5" s="20"/>
    </row>
    <row r="6" spans="1:4" ht="15.75">
      <c r="A6" s="21"/>
      <c r="B6" s="20"/>
      <c r="C6" s="20"/>
      <c r="D6" s="20"/>
    </row>
    <row r="7" spans="1:4" ht="15.75">
      <c r="A7" s="21"/>
      <c r="B7" s="20"/>
      <c r="C7" s="20"/>
      <c r="D7" s="20"/>
    </row>
    <row r="9" spans="1:3" ht="15.75">
      <c r="A9" s="10" t="s">
        <v>113</v>
      </c>
      <c r="C9" s="10" t="s">
        <v>114</v>
      </c>
    </row>
    <row r="10" spans="1:3" ht="15.75">
      <c r="A10" s="10" t="s">
        <v>114</v>
      </c>
      <c r="C10" s="10" t="s">
        <v>114</v>
      </c>
    </row>
    <row r="11" spans="1:3" ht="15.75">
      <c r="A11" s="10" t="s">
        <v>115</v>
      </c>
      <c r="C11" s="10" t="s">
        <v>116</v>
      </c>
    </row>
    <row r="12" spans="1:3" ht="15.75">
      <c r="A12" s="10" t="s">
        <v>114</v>
      </c>
      <c r="C12" s="10" t="s">
        <v>117</v>
      </c>
    </row>
    <row r="13" spans="1:3" ht="15.75">
      <c r="A13" s="10" t="s">
        <v>114</v>
      </c>
      <c r="C13" s="10" t="s">
        <v>114</v>
      </c>
    </row>
    <row r="14" spans="1:3" ht="15.75">
      <c r="A14" s="10" t="s">
        <v>114</v>
      </c>
      <c r="C14" s="10" t="s">
        <v>114</v>
      </c>
    </row>
    <row r="15" spans="1:3" ht="15.75">
      <c r="A15" s="10" t="s">
        <v>118</v>
      </c>
      <c r="C15" s="10" t="s">
        <v>114</v>
      </c>
    </row>
    <row r="16" ht="15.75">
      <c r="A16" s="10" t="s">
        <v>119</v>
      </c>
    </row>
    <row r="17" ht="15.75">
      <c r="A17" s="10" t="s">
        <v>120</v>
      </c>
    </row>
    <row r="18" ht="15.75">
      <c r="A18" s="10" t="s">
        <v>121</v>
      </c>
    </row>
    <row r="19" ht="15.75">
      <c r="A19" s="10" t="s">
        <v>122</v>
      </c>
    </row>
    <row r="20" ht="15.75">
      <c r="A20" s="10" t="s">
        <v>121</v>
      </c>
    </row>
    <row r="22" spans="1:4" ht="15.75">
      <c r="A22" s="22" t="s">
        <v>123</v>
      </c>
      <c r="B22" s="23"/>
      <c r="C22" s="23"/>
      <c r="D22" s="23"/>
    </row>
    <row r="23" spans="1:4" ht="15.75">
      <c r="A23" s="15" t="s">
        <v>124</v>
      </c>
      <c r="B23" s="15"/>
      <c r="C23" s="18" t="s">
        <v>125</v>
      </c>
      <c r="D23" s="18" t="s">
        <v>126</v>
      </c>
    </row>
    <row r="24" spans="1:4" ht="15.75">
      <c r="A24" s="15" t="s">
        <v>127</v>
      </c>
      <c r="B24" s="15"/>
      <c r="C24" s="15">
        <f>ROUND(SUM(Összesítő!B2:B16),0)</f>
        <v>0</v>
      </c>
      <c r="D24" s="15">
        <f>ROUND(SUM(Összesítő!C2:C16),0)</f>
        <v>0</v>
      </c>
    </row>
    <row r="25" spans="1:4" ht="15.75">
      <c r="A25" s="15" t="s">
        <v>128</v>
      </c>
      <c r="B25" s="15"/>
      <c r="C25" s="15">
        <f>ROUND(C24,0)</f>
        <v>0</v>
      </c>
      <c r="D25" s="15">
        <f>ROUND(D24,0)</f>
        <v>0</v>
      </c>
    </row>
    <row r="26" spans="1:4" ht="15.75">
      <c r="A26" s="10" t="s">
        <v>129</v>
      </c>
      <c r="C26" s="24">
        <f>ROUND(C25+D25,0)</f>
        <v>0</v>
      </c>
      <c r="D26" s="24"/>
    </row>
    <row r="27" spans="1:4" ht="15.75">
      <c r="A27" s="15" t="s">
        <v>130</v>
      </c>
      <c r="B27" s="16">
        <v>0.27</v>
      </c>
      <c r="C27" s="25">
        <f>ROUND(C26*B27,0)</f>
        <v>0</v>
      </c>
      <c r="D27" s="25"/>
    </row>
    <row r="28" spans="1:4" ht="15.75">
      <c r="A28" s="15" t="s">
        <v>131</v>
      </c>
      <c r="B28" s="15"/>
      <c r="C28" s="26">
        <f>ROUND(C26+C27,0)</f>
        <v>0</v>
      </c>
      <c r="D28" s="26"/>
    </row>
    <row r="32" spans="2:3" ht="15.75">
      <c r="B32" s="24" t="s">
        <v>132</v>
      </c>
      <c r="C32" s="24"/>
    </row>
    <row r="34" ht="15.75">
      <c r="A34" s="17"/>
    </row>
    <row r="35" ht="15.75">
      <c r="A35" s="17"/>
    </row>
    <row r="36" ht="15.75">
      <c r="A36" s="17"/>
    </row>
  </sheetData>
  <sheetProtection/>
  <mergeCells count="12">
    <mergeCell ref="A7:D7"/>
    <mergeCell ref="A22:D22"/>
    <mergeCell ref="C26:D26"/>
    <mergeCell ref="C27:D27"/>
    <mergeCell ref="C28:D28"/>
    <mergeCell ref="B32:C32"/>
    <mergeCell ref="A1:D1"/>
    <mergeCell ref="A2:D2"/>
    <mergeCell ref="A3:D3"/>
    <mergeCell ref="A4:D4"/>
    <mergeCell ref="A5:D5"/>
    <mergeCell ref="A6:D6"/>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2"/>
  <sheetViews>
    <sheetView zoomScalePageLayoutView="0" workbookViewId="0" topLeftCell="A13">
      <selection activeCell="F2" sqref="F2:G1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28.5">
      <c r="A2" s="8">
        <v>1</v>
      </c>
      <c r="B2" s="1" t="s">
        <v>76</v>
      </c>
      <c r="C2" s="2" t="s">
        <v>81</v>
      </c>
      <c r="D2" s="6">
        <v>84.2</v>
      </c>
      <c r="E2" s="1" t="s">
        <v>80</v>
      </c>
      <c r="H2" s="6">
        <f>ROUND(D2*F2,0)</f>
        <v>0</v>
      </c>
      <c r="I2" s="6">
        <f>ROUND(D2*G2,0)</f>
        <v>0</v>
      </c>
      <c r="J2" s="1" t="s">
        <v>15</v>
      </c>
    </row>
    <row r="4" spans="1:9" ht="114.75">
      <c r="A4" s="8">
        <v>2</v>
      </c>
      <c r="B4" s="1" t="s">
        <v>77</v>
      </c>
      <c r="C4" s="2" t="s">
        <v>136</v>
      </c>
      <c r="D4" s="6">
        <v>4</v>
      </c>
      <c r="E4" s="1" t="s">
        <v>14</v>
      </c>
      <c r="H4" s="6">
        <f>ROUND(D4*F4,0)</f>
        <v>0</v>
      </c>
      <c r="I4" s="6">
        <f>ROUND(D4*G4,0)</f>
        <v>0</v>
      </c>
    </row>
    <row r="5" ht="12.75">
      <c r="C5" s="2"/>
    </row>
    <row r="6" spans="1:9" ht="114.75">
      <c r="A6" s="8">
        <v>2</v>
      </c>
      <c r="B6" s="1" t="s">
        <v>135</v>
      </c>
      <c r="C6" s="2" t="s">
        <v>137</v>
      </c>
      <c r="D6" s="6">
        <v>1</v>
      </c>
      <c r="E6" s="1" t="s">
        <v>14</v>
      </c>
      <c r="H6" s="6">
        <f>ROUND(D6*F6,0)</f>
        <v>0</v>
      </c>
      <c r="I6" s="6">
        <f>ROUND(D6*G6,0)</f>
        <v>0</v>
      </c>
    </row>
    <row r="8" spans="1:9" ht="114.75">
      <c r="A8" s="8">
        <v>3</v>
      </c>
      <c r="B8" s="1" t="s">
        <v>78</v>
      </c>
      <c r="C8" s="2" t="s">
        <v>134</v>
      </c>
      <c r="D8" s="6">
        <v>3</v>
      </c>
      <c r="E8" s="1" t="s">
        <v>14</v>
      </c>
      <c r="H8" s="6">
        <f>ROUND(D8*F8,0)</f>
        <v>0</v>
      </c>
      <c r="I8" s="6">
        <f>ROUND(D8*G8,0)</f>
        <v>0</v>
      </c>
    </row>
    <row r="10" spans="1:9" ht="140.25">
      <c r="A10" s="8">
        <v>4</v>
      </c>
      <c r="B10" s="1" t="s">
        <v>79</v>
      </c>
      <c r="C10" s="2" t="s">
        <v>133</v>
      </c>
      <c r="D10" s="6">
        <v>13</v>
      </c>
      <c r="E10" s="1" t="s">
        <v>14</v>
      </c>
      <c r="H10" s="6">
        <f>ROUND(D10*F10,0)</f>
        <v>0</v>
      </c>
      <c r="I10" s="6">
        <f>ROUND(D10*G10,0)</f>
        <v>0</v>
      </c>
    </row>
    <row r="12" spans="1:10" s="9" customFormat="1" ht="12.75">
      <c r="A12" s="7"/>
      <c r="B12" s="3"/>
      <c r="C12" s="3" t="s">
        <v>20</v>
      </c>
      <c r="D12" s="5"/>
      <c r="E12" s="3"/>
      <c r="F12" s="5"/>
      <c r="G12" s="5"/>
      <c r="H12" s="5">
        <f>ROUND(SUM(H2:H11),0)</f>
        <v>0</v>
      </c>
      <c r="I12" s="5">
        <f>ROUND(SUM(I2:I11),0)</f>
        <v>0</v>
      </c>
      <c r="J12"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 és műanyag szerkezet elhelyezése</oddHeader>
  </headerFooter>
</worksheet>
</file>

<file path=xl/worksheets/sheet11.xml><?xml version="1.0" encoding="utf-8"?>
<worksheet xmlns="http://schemas.openxmlformats.org/spreadsheetml/2006/main" xmlns:r="http://schemas.openxmlformats.org/officeDocument/2006/relationships">
  <dimension ref="A1:J4"/>
  <sheetViews>
    <sheetView zoomScalePageLayoutView="0" workbookViewId="0" topLeftCell="A1">
      <selection activeCell="F2" sqref="F2: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9" ht="89.25">
      <c r="A2" s="8">
        <v>1</v>
      </c>
      <c r="B2" s="1" t="s">
        <v>83</v>
      </c>
      <c r="C2" s="2" t="s">
        <v>84</v>
      </c>
      <c r="D2" s="6">
        <v>150</v>
      </c>
      <c r="E2" s="1" t="s">
        <v>23</v>
      </c>
      <c r="H2" s="6">
        <f>ROUND(D2*F2,0)</f>
        <v>0</v>
      </c>
      <c r="I2" s="6">
        <f>ROUND(D2*G2,0)</f>
        <v>0</v>
      </c>
    </row>
    <row r="4" spans="1:10" s="9" customFormat="1" ht="12.75">
      <c r="A4" s="7"/>
      <c r="B4" s="3"/>
      <c r="C4" s="3" t="s">
        <v>20</v>
      </c>
      <c r="D4" s="5"/>
      <c r="E4" s="3"/>
      <c r="F4" s="5"/>
      <c r="G4" s="5"/>
      <c r="H4" s="5">
        <f>ROUND(SUM(H2:H3),0)</f>
        <v>0</v>
      </c>
      <c r="I4" s="5">
        <f>ROUND(SUM(I2:I3),0)</f>
        <v>0</v>
      </c>
      <c r="J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Felületképzés</oddHeader>
  </headerFooter>
</worksheet>
</file>

<file path=xl/worksheets/sheet12.xml><?xml version="1.0" encoding="utf-8"?>
<worksheet xmlns="http://schemas.openxmlformats.org/spreadsheetml/2006/main" xmlns:r="http://schemas.openxmlformats.org/officeDocument/2006/relationships">
  <dimension ref="A1:J12"/>
  <sheetViews>
    <sheetView zoomScalePageLayoutView="0" workbookViewId="0" topLeftCell="A10">
      <selection activeCell="F2" sqref="F2:G1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9" ht="102">
      <c r="A2" s="8">
        <v>1</v>
      </c>
      <c r="B2" s="1" t="s">
        <v>86</v>
      </c>
      <c r="C2" s="2" t="s">
        <v>87</v>
      </c>
      <c r="D2" s="6">
        <v>97</v>
      </c>
      <c r="E2" s="1" t="s">
        <v>23</v>
      </c>
      <c r="H2" s="6">
        <f>ROUND(D2*F2,0)</f>
        <v>0</v>
      </c>
      <c r="I2" s="6">
        <f>ROUND(D2*G2,0)</f>
        <v>0</v>
      </c>
    </row>
    <row r="4" spans="1:9" ht="103.5">
      <c r="A4" s="8">
        <v>2</v>
      </c>
      <c r="B4" s="1" t="s">
        <v>88</v>
      </c>
      <c r="C4" s="2" t="s">
        <v>94</v>
      </c>
      <c r="D4" s="6">
        <v>301</v>
      </c>
      <c r="E4" s="1" t="s">
        <v>23</v>
      </c>
      <c r="H4" s="6">
        <f>ROUND(D4*F4,0)</f>
        <v>0</v>
      </c>
      <c r="I4" s="6">
        <f>ROUND(D4*G4,0)</f>
        <v>0</v>
      </c>
    </row>
    <row r="6" spans="1:9" ht="90.75">
      <c r="A6" s="8">
        <v>3</v>
      </c>
      <c r="B6" s="1" t="s">
        <v>89</v>
      </c>
      <c r="C6" s="2" t="s">
        <v>95</v>
      </c>
      <c r="D6" s="6">
        <v>33.8</v>
      </c>
      <c r="E6" s="1" t="s">
        <v>23</v>
      </c>
      <c r="H6" s="6">
        <f>ROUND(D6*F6,0)</f>
        <v>0</v>
      </c>
      <c r="I6" s="6">
        <f>ROUND(D6*G6,0)</f>
        <v>0</v>
      </c>
    </row>
    <row r="8" spans="1:9" ht="140.25">
      <c r="A8" s="8">
        <v>4</v>
      </c>
      <c r="B8" s="1" t="s">
        <v>90</v>
      </c>
      <c r="C8" s="2" t="s">
        <v>91</v>
      </c>
      <c r="D8" s="6">
        <v>197</v>
      </c>
      <c r="E8" s="1" t="s">
        <v>23</v>
      </c>
      <c r="H8" s="6">
        <f>ROUND(D8*F8,0)</f>
        <v>0</v>
      </c>
      <c r="I8" s="6">
        <f>ROUND(D8*G8,0)</f>
        <v>0</v>
      </c>
    </row>
    <row r="10" spans="1:10" ht="89.25">
      <c r="A10" s="8">
        <v>5</v>
      </c>
      <c r="B10" s="1" t="s">
        <v>92</v>
      </c>
      <c r="C10" s="2" t="s">
        <v>93</v>
      </c>
      <c r="D10" s="6">
        <v>1764</v>
      </c>
      <c r="E10" s="1" t="s">
        <v>14</v>
      </c>
      <c r="H10" s="6">
        <f>ROUND(D10*F10,0)</f>
        <v>0</v>
      </c>
      <c r="I10" s="6">
        <f>ROUND(D10*G10,0)</f>
        <v>0</v>
      </c>
      <c r="J10" s="1" t="s">
        <v>15</v>
      </c>
    </row>
    <row r="12" spans="1:10" s="9" customFormat="1" ht="12.75">
      <c r="A12" s="7"/>
      <c r="B12" s="3"/>
      <c r="C12" s="3" t="s">
        <v>20</v>
      </c>
      <c r="D12" s="5"/>
      <c r="E12" s="3"/>
      <c r="F12" s="5"/>
      <c r="G12" s="5"/>
      <c r="H12" s="5">
        <f>ROUND(SUM(H2:H11),0)</f>
        <v>0</v>
      </c>
      <c r="I12" s="5">
        <f>ROUND(SUM(I2:I11),0)</f>
        <v>0</v>
      </c>
      <c r="J12"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Szigetelés</oddHeader>
  </headerFooter>
</worksheet>
</file>

<file path=xl/worksheets/sheet13.xml><?xml version="1.0" encoding="utf-8"?>
<worksheet xmlns="http://schemas.openxmlformats.org/spreadsheetml/2006/main" xmlns:r="http://schemas.openxmlformats.org/officeDocument/2006/relationships">
  <dimension ref="A1:J4"/>
  <sheetViews>
    <sheetView zoomScalePageLayoutView="0" workbookViewId="0" topLeftCell="A1">
      <selection activeCell="F2" sqref="F2: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63.75">
      <c r="A2" s="8">
        <v>1</v>
      </c>
      <c r="B2" s="1" t="s">
        <v>97</v>
      </c>
      <c r="C2" s="2" t="s">
        <v>98</v>
      </c>
      <c r="D2" s="6">
        <v>6</v>
      </c>
      <c r="E2" s="1" t="s">
        <v>14</v>
      </c>
      <c r="H2" s="6">
        <f>ROUND(D2*F2,0)</f>
        <v>0</v>
      </c>
      <c r="I2" s="6">
        <f>ROUND(D2*G2,0)</f>
        <v>0</v>
      </c>
      <c r="J2" s="1" t="s">
        <v>15</v>
      </c>
    </row>
    <row r="4" spans="1:10" s="9" customFormat="1" ht="12.75">
      <c r="A4" s="7"/>
      <c r="B4" s="3"/>
      <c r="C4" s="3" t="s">
        <v>20</v>
      </c>
      <c r="D4" s="5"/>
      <c r="E4" s="3"/>
      <c r="F4" s="5"/>
      <c r="G4" s="5"/>
      <c r="H4" s="5">
        <f>ROUND(SUM(H2:H3),0)</f>
        <v>0</v>
      </c>
      <c r="I4" s="5">
        <f>ROUND(SUM(I2:I3),0)</f>
        <v>0</v>
      </c>
      <c r="J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Közműcsatorna-építés</oddHeader>
  </headerFooter>
</worksheet>
</file>

<file path=xl/worksheets/sheet14.xml><?xml version="1.0" encoding="utf-8"?>
<worksheet xmlns="http://schemas.openxmlformats.org/spreadsheetml/2006/main" xmlns:r="http://schemas.openxmlformats.org/officeDocument/2006/relationships">
  <dimension ref="A1:J4"/>
  <sheetViews>
    <sheetView zoomScalePageLayoutView="0" workbookViewId="0" topLeftCell="A1">
      <selection activeCell="F2" sqref="F2: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38.25">
      <c r="A2" s="8">
        <v>1</v>
      </c>
      <c r="B2" s="1" t="s">
        <v>100</v>
      </c>
      <c r="C2" s="2" t="s">
        <v>101</v>
      </c>
      <c r="D2" s="6">
        <v>4</v>
      </c>
      <c r="E2" s="1" t="s">
        <v>18</v>
      </c>
      <c r="H2" s="6">
        <f>ROUND(D2*F2,0)</f>
        <v>0</v>
      </c>
      <c r="I2" s="6">
        <f>ROUND(D2*G2,0)</f>
        <v>0</v>
      </c>
      <c r="J2" s="1" t="s">
        <v>15</v>
      </c>
    </row>
    <row r="4" spans="1:10" s="9" customFormat="1" ht="12.75">
      <c r="A4" s="7"/>
      <c r="B4" s="3"/>
      <c r="C4" s="3" t="s">
        <v>20</v>
      </c>
      <c r="D4" s="5"/>
      <c r="E4" s="3"/>
      <c r="F4" s="5"/>
      <c r="G4" s="5"/>
      <c r="H4" s="5">
        <f>ROUND(SUM(H2:H3),0)</f>
        <v>0</v>
      </c>
      <c r="I4" s="5">
        <f>ROUND(SUM(I2:I3),0)</f>
        <v>0</v>
      </c>
      <c r="J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Közműcsővezetékek és -szerelvények szerelése</oddHeader>
  </headerFooter>
</worksheet>
</file>

<file path=xl/worksheets/sheet15.xml><?xml version="1.0" encoding="utf-8"?>
<worksheet xmlns="http://schemas.openxmlformats.org/spreadsheetml/2006/main" xmlns:r="http://schemas.openxmlformats.org/officeDocument/2006/relationships">
  <dimension ref="A1:J4"/>
  <sheetViews>
    <sheetView zoomScalePageLayoutView="0" workbookViewId="0" topLeftCell="A1">
      <selection activeCell="F2" sqref="F2: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191.25">
      <c r="A2" s="8">
        <v>1</v>
      </c>
      <c r="B2" s="1" t="s">
        <v>103</v>
      </c>
      <c r="C2" s="2" t="s">
        <v>104</v>
      </c>
      <c r="D2" s="6">
        <v>20</v>
      </c>
      <c r="E2" s="1" t="s">
        <v>14</v>
      </c>
      <c r="H2" s="6">
        <f>ROUND(D2*F2,0)</f>
        <v>0</v>
      </c>
      <c r="I2" s="6">
        <f>ROUND(D2*G2,0)</f>
        <v>0</v>
      </c>
      <c r="J2" s="1" t="s">
        <v>15</v>
      </c>
    </row>
    <row r="4" spans="1:10" s="9" customFormat="1" ht="12.75">
      <c r="A4" s="7"/>
      <c r="B4" s="3"/>
      <c r="C4" s="3" t="s">
        <v>20</v>
      </c>
      <c r="D4" s="5"/>
      <c r="E4" s="3"/>
      <c r="F4" s="5"/>
      <c r="G4" s="5"/>
      <c r="H4" s="5">
        <f>ROUND(SUM(H2:H3),0)</f>
        <v>0</v>
      </c>
      <c r="I4" s="5">
        <f>ROUND(SUM(I2:I3),0)</f>
        <v>0</v>
      </c>
      <c r="J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Megújuló energiahasznosító berendezések</oddHeader>
  </headerFooter>
</worksheet>
</file>

<file path=xl/worksheets/sheet16.xml><?xml version="1.0" encoding="utf-8"?>
<worksheet xmlns="http://schemas.openxmlformats.org/spreadsheetml/2006/main" xmlns:r="http://schemas.openxmlformats.org/officeDocument/2006/relationships">
  <dimension ref="A1:J4"/>
  <sheetViews>
    <sheetView zoomScalePageLayoutView="0" workbookViewId="0" topLeftCell="A1">
      <selection activeCell="F2" sqref="F2: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63.75">
      <c r="A2" s="8">
        <v>1</v>
      </c>
      <c r="B2" s="1" t="s">
        <v>106</v>
      </c>
      <c r="C2" s="2" t="s">
        <v>107</v>
      </c>
      <c r="D2" s="6">
        <v>3</v>
      </c>
      <c r="E2" s="1" t="s">
        <v>14</v>
      </c>
      <c r="H2" s="6">
        <f>ROUND(D2*F2,0)</f>
        <v>0</v>
      </c>
      <c r="I2" s="6">
        <f>ROUND(D2*G2,0)</f>
        <v>0</v>
      </c>
      <c r="J2" s="1" t="s">
        <v>15</v>
      </c>
    </row>
    <row r="4" spans="1:10" s="9" customFormat="1" ht="12.75">
      <c r="A4" s="7"/>
      <c r="B4" s="3"/>
      <c r="C4" s="3" t="s">
        <v>20</v>
      </c>
      <c r="D4" s="5"/>
      <c r="E4" s="3"/>
      <c r="F4" s="5"/>
      <c r="G4" s="5"/>
      <c r="H4" s="5">
        <f>ROUND(SUM(H2:H3),0)</f>
        <v>0</v>
      </c>
      <c r="I4" s="5">
        <f>ROUND(SUM(I2:I3),0)</f>
        <v>0</v>
      </c>
      <c r="J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Szellőztetőberendezések</oddHeader>
  </headerFooter>
</worksheet>
</file>

<file path=xl/worksheets/sheet17.xml><?xml version="1.0" encoding="utf-8"?>
<worksheet xmlns="http://schemas.openxmlformats.org/spreadsheetml/2006/main" xmlns:r="http://schemas.openxmlformats.org/officeDocument/2006/relationships">
  <dimension ref="A1:J4"/>
  <sheetViews>
    <sheetView zoomScalePageLayoutView="0" workbookViewId="0" topLeftCell="A1">
      <selection activeCell="F2" sqref="F2: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63.75">
      <c r="A2" s="8">
        <v>1</v>
      </c>
      <c r="B2" s="1" t="s">
        <v>109</v>
      </c>
      <c r="C2" s="2" t="s">
        <v>110</v>
      </c>
      <c r="D2" s="6">
        <v>39</v>
      </c>
      <c r="E2" s="1" t="s">
        <v>18</v>
      </c>
      <c r="H2" s="6">
        <f>ROUND(D2*F2,0)</f>
        <v>0</v>
      </c>
      <c r="I2" s="6">
        <f>ROUND(D2*G2,0)</f>
        <v>0</v>
      </c>
      <c r="J2" s="1" t="s">
        <v>15</v>
      </c>
    </row>
    <row r="4" spans="1:10" s="9" customFormat="1" ht="12.75">
      <c r="A4" s="7"/>
      <c r="B4" s="3"/>
      <c r="C4" s="3" t="s">
        <v>20</v>
      </c>
      <c r="D4" s="5"/>
      <c r="E4" s="3"/>
      <c r="F4" s="5"/>
      <c r="G4" s="5"/>
      <c r="H4" s="5">
        <f>ROUND(SUM(H2:H3),0)</f>
        <v>0</v>
      </c>
      <c r="I4" s="5">
        <f>ROUND(SUM(I2:I3),0)</f>
        <v>0</v>
      </c>
      <c r="J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Belsőépítészet, díszítéstechnika</oddHeader>
  </headerFooter>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21</v>
      </c>
      <c r="B2" s="11">
        <f>'Felvonulási létesítmények'!H6</f>
        <v>0</v>
      </c>
      <c r="C2" s="11">
        <f>'Felvonulási létesítmények'!I6</f>
        <v>0</v>
      </c>
    </row>
    <row r="3" spans="1:3" ht="15.75">
      <c r="A3" s="11" t="s">
        <v>31</v>
      </c>
      <c r="B3" s="11">
        <f>'Zsaluzás és állványozás'!H10</f>
        <v>0</v>
      </c>
      <c r="C3" s="11">
        <f>'Zsaluzás és állványozás'!I10</f>
        <v>0</v>
      </c>
    </row>
    <row r="4" spans="1:3" ht="15.75">
      <c r="A4" s="11" t="s">
        <v>39</v>
      </c>
      <c r="B4" s="11">
        <f>'Irtás, föld- és sziklamunka'!H8</f>
        <v>0</v>
      </c>
      <c r="C4" s="11">
        <f>'Irtás, föld- és sziklamunka'!I8</f>
        <v>0</v>
      </c>
    </row>
    <row r="5" spans="1:3" ht="31.5">
      <c r="A5" s="11" t="s">
        <v>44</v>
      </c>
      <c r="B5" s="11">
        <f>'Fém- és könnyű épületszerkezet '!H6</f>
        <v>0</v>
      </c>
      <c r="C5" s="11">
        <f>'Fém- és könnyű épületszerkezet '!I6</f>
        <v>0</v>
      </c>
    </row>
    <row r="6" spans="1:3" ht="15.75">
      <c r="A6" s="11" t="s">
        <v>67</v>
      </c>
      <c r="B6" s="11">
        <f>'Vakolás és rabicolás'!H24</f>
        <v>0</v>
      </c>
      <c r="C6" s="11">
        <f>'Vakolás és rabicolás'!I24</f>
        <v>0</v>
      </c>
    </row>
    <row r="7" spans="1:3" ht="15.75">
      <c r="A7" s="11" t="s">
        <v>70</v>
      </c>
      <c r="B7" s="11">
        <f>Tetőfedés!H4</f>
        <v>0</v>
      </c>
      <c r="C7" s="11">
        <f>Tetőfedés!I4</f>
        <v>0</v>
      </c>
    </row>
    <row r="8" spans="1:3" ht="15.75">
      <c r="A8" s="11" t="s">
        <v>75</v>
      </c>
      <c r="B8" s="11">
        <f>Bádogozás!H6</f>
        <v>0</v>
      </c>
      <c r="C8" s="11">
        <f>Bádogozás!I6</f>
        <v>0</v>
      </c>
    </row>
    <row r="9" spans="1:3" ht="15.75">
      <c r="A9" s="11" t="s">
        <v>82</v>
      </c>
      <c r="B9" s="11">
        <f>'Fa- és műanyag szerkezet elhely'!H12</f>
        <v>0</v>
      </c>
      <c r="C9" s="11">
        <f>'Fa- és műanyag szerkezet elhely'!I12</f>
        <v>0</v>
      </c>
    </row>
    <row r="10" spans="1:3" ht="15.75">
      <c r="A10" s="11" t="s">
        <v>85</v>
      </c>
      <c r="B10" s="11">
        <f>Felületképzés!H4</f>
        <v>0</v>
      </c>
      <c r="C10" s="11">
        <f>Felületképzés!I4</f>
        <v>0</v>
      </c>
    </row>
    <row r="11" spans="1:3" ht="15.75">
      <c r="A11" s="11" t="s">
        <v>96</v>
      </c>
      <c r="B11" s="11">
        <f>Szigetelés!H12</f>
        <v>0</v>
      </c>
      <c r="C11" s="11">
        <f>Szigetelés!I12</f>
        <v>0</v>
      </c>
    </row>
    <row r="12" spans="1:3" ht="15.75">
      <c r="A12" s="11" t="s">
        <v>99</v>
      </c>
      <c r="B12" s="11">
        <f>'Közműcsatorna-építés'!H4</f>
        <v>0</v>
      </c>
      <c r="C12" s="11">
        <f>'Közműcsatorna-építés'!I4</f>
        <v>0</v>
      </c>
    </row>
    <row r="13" spans="1:3" ht="31.5">
      <c r="A13" s="11" t="s">
        <v>102</v>
      </c>
      <c r="B13" s="11">
        <f>'Közműcsővezetékek és -szerelvén'!H4</f>
        <v>0</v>
      </c>
      <c r="C13" s="11">
        <f>'Közműcsővezetékek és -szerelvén'!I4</f>
        <v>0</v>
      </c>
    </row>
    <row r="14" spans="1:3" ht="31.5">
      <c r="A14" s="11" t="s">
        <v>105</v>
      </c>
      <c r="B14" s="11">
        <f>'Megújuló energiahasznosító bere'!H4</f>
        <v>0</v>
      </c>
      <c r="C14" s="11">
        <f>'Megújuló energiahasznosító bere'!I4</f>
        <v>0</v>
      </c>
    </row>
    <row r="15" spans="1:3" ht="15.75">
      <c r="A15" s="11" t="s">
        <v>108</v>
      </c>
      <c r="B15" s="11">
        <f>Szellőztetőberendezések!H4</f>
        <v>0</v>
      </c>
      <c r="C15" s="11">
        <f>Szellőztetőberendezések!I4</f>
        <v>0</v>
      </c>
    </row>
    <row r="16" spans="1:3" ht="15.75">
      <c r="A16" s="11" t="s">
        <v>111</v>
      </c>
      <c r="B16" s="11">
        <f>'Belsőépítészet, díszítéstechnik'!H4</f>
        <v>0</v>
      </c>
      <c r="C16" s="11">
        <f>'Belsőépítészet, díszítéstechnik'!I4</f>
        <v>0</v>
      </c>
    </row>
    <row r="17" spans="1:3" s="12" customFormat="1" ht="15.75">
      <c r="A17" s="12" t="s">
        <v>112</v>
      </c>
      <c r="B17" s="12">
        <f>ROUND(SUM(B2:B16),0)</f>
        <v>0</v>
      </c>
      <c r="C17" s="12">
        <f>ROUND(SUM(C2:C16),0)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J6"/>
  <sheetViews>
    <sheetView zoomScalePageLayoutView="0" workbookViewId="0" topLeftCell="A1">
      <selection activeCell="F2" sqref="F2:G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25.5">
      <c r="A2" s="8">
        <v>1</v>
      </c>
      <c r="B2" s="1" t="s">
        <v>13</v>
      </c>
      <c r="C2" s="2" t="s">
        <v>16</v>
      </c>
      <c r="D2" s="6">
        <v>2</v>
      </c>
      <c r="E2" s="1" t="s">
        <v>14</v>
      </c>
      <c r="H2" s="6">
        <f>ROUND(D2*F2,0)</f>
        <v>0</v>
      </c>
      <c r="I2" s="6">
        <f>ROUND(D2*G2,0)</f>
        <v>0</v>
      </c>
      <c r="J2" s="1" t="s">
        <v>15</v>
      </c>
    </row>
    <row r="4" spans="1:10" ht="51">
      <c r="A4" s="8">
        <v>2</v>
      </c>
      <c r="B4" s="1" t="s">
        <v>17</v>
      </c>
      <c r="C4" s="2" t="s">
        <v>19</v>
      </c>
      <c r="D4" s="6">
        <v>45</v>
      </c>
      <c r="E4" s="1" t="s">
        <v>18</v>
      </c>
      <c r="H4" s="6">
        <f>ROUND(D4*F4,0)</f>
        <v>0</v>
      </c>
      <c r="I4" s="6">
        <f>ROUND(D4*G4,0)</f>
        <v>0</v>
      </c>
      <c r="J4" s="1" t="s">
        <v>15</v>
      </c>
    </row>
    <row r="6" spans="1:10" s="9" customFormat="1" ht="12.75">
      <c r="A6" s="7"/>
      <c r="B6" s="3"/>
      <c r="C6" s="3" t="s">
        <v>20</v>
      </c>
      <c r="D6" s="5"/>
      <c r="E6" s="3"/>
      <c r="F6" s="5"/>
      <c r="G6" s="5"/>
      <c r="H6" s="5">
        <f>ROUND(SUM(H2:H5),0)</f>
        <v>0</v>
      </c>
      <c r="I6" s="5">
        <f>ROUND(SUM(I2:I5),0)</f>
        <v>0</v>
      </c>
      <c r="J6"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Felvonulási létesítmények</oddHeader>
  </headerFooter>
</worksheet>
</file>

<file path=xl/worksheets/sheet4.xml><?xml version="1.0" encoding="utf-8"?>
<worksheet xmlns="http://schemas.openxmlformats.org/spreadsheetml/2006/main" xmlns:r="http://schemas.openxmlformats.org/officeDocument/2006/relationships">
  <dimension ref="A1:J10"/>
  <sheetViews>
    <sheetView zoomScalePageLayoutView="0" workbookViewId="0" topLeftCell="A1">
      <selection activeCell="F2" sqref="F2:G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130.5">
      <c r="A2" s="8">
        <v>1</v>
      </c>
      <c r="B2" s="1" t="s">
        <v>22</v>
      </c>
      <c r="C2" s="2" t="s">
        <v>30</v>
      </c>
      <c r="D2" s="6">
        <v>294</v>
      </c>
      <c r="E2" s="1" t="s">
        <v>23</v>
      </c>
      <c r="H2" s="6">
        <f>ROUND(D2*F2,0)</f>
        <v>0</v>
      </c>
      <c r="I2" s="6">
        <f>ROUND(D2*G2,0)</f>
        <v>0</v>
      </c>
      <c r="J2" s="1" t="s">
        <v>15</v>
      </c>
    </row>
    <row r="4" spans="1:10" ht="38.25">
      <c r="A4" s="8">
        <v>2</v>
      </c>
      <c r="B4" s="1" t="s">
        <v>24</v>
      </c>
      <c r="C4" s="2" t="s">
        <v>25</v>
      </c>
      <c r="D4" s="6">
        <v>15</v>
      </c>
      <c r="E4" s="1" t="s">
        <v>23</v>
      </c>
      <c r="H4" s="6">
        <f>ROUND(D4*F4,0)</f>
        <v>0</v>
      </c>
      <c r="I4" s="6">
        <f>ROUND(D4*G4,0)</f>
        <v>0</v>
      </c>
      <c r="J4" s="1" t="s">
        <v>15</v>
      </c>
    </row>
    <row r="6" spans="1:10" ht="25.5">
      <c r="A6" s="8">
        <v>3</v>
      </c>
      <c r="B6" s="1" t="s">
        <v>26</v>
      </c>
      <c r="C6" s="2" t="s">
        <v>27</v>
      </c>
      <c r="D6" s="6">
        <v>15</v>
      </c>
      <c r="E6" s="1" t="s">
        <v>23</v>
      </c>
      <c r="H6" s="6">
        <f>ROUND(D6*F6,0)</f>
        <v>0</v>
      </c>
      <c r="I6" s="6">
        <f>ROUND(D6*G6,0)</f>
        <v>0</v>
      </c>
      <c r="J6" s="1" t="s">
        <v>15</v>
      </c>
    </row>
    <row r="8" spans="1:10" ht="25.5">
      <c r="A8" s="8">
        <v>4</v>
      </c>
      <c r="B8" s="1" t="s">
        <v>28</v>
      </c>
      <c r="C8" s="2" t="s">
        <v>29</v>
      </c>
      <c r="D8" s="6">
        <v>294</v>
      </c>
      <c r="E8" s="1" t="s">
        <v>23</v>
      </c>
      <c r="H8" s="6">
        <f>ROUND(D8*F8,0)</f>
        <v>0</v>
      </c>
      <c r="I8" s="6">
        <f>ROUND(D8*G8,0)</f>
        <v>0</v>
      </c>
      <c r="J8" s="1" t="s">
        <v>15</v>
      </c>
    </row>
    <row r="10" spans="1:10" s="9" customFormat="1" ht="12.75">
      <c r="A10" s="7"/>
      <c r="B10" s="3"/>
      <c r="C10" s="3" t="s">
        <v>20</v>
      </c>
      <c r="D10" s="5"/>
      <c r="E10" s="3"/>
      <c r="F10" s="5"/>
      <c r="G10" s="5"/>
      <c r="H10" s="5">
        <f>ROUND(SUM(H2:H9),0)</f>
        <v>0</v>
      </c>
      <c r="I10" s="5">
        <f>ROUND(SUM(I2:I9),0)</f>
        <v>0</v>
      </c>
      <c r="J10"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Zsaluzás és állványozás</oddHeader>
  </headerFooter>
</worksheet>
</file>

<file path=xl/worksheets/sheet5.xml><?xml version="1.0" encoding="utf-8"?>
<worksheet xmlns="http://schemas.openxmlformats.org/spreadsheetml/2006/main" xmlns:r="http://schemas.openxmlformats.org/officeDocument/2006/relationships">
  <dimension ref="A1:J8"/>
  <sheetViews>
    <sheetView zoomScalePageLayoutView="0" workbookViewId="0" topLeftCell="A1">
      <selection activeCell="F2" sqref="F2:G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25.5">
      <c r="A2" s="8">
        <v>1</v>
      </c>
      <c r="B2" s="1" t="s">
        <v>32</v>
      </c>
      <c r="C2" s="2" t="s">
        <v>34</v>
      </c>
      <c r="D2" s="6">
        <v>5</v>
      </c>
      <c r="E2" s="1" t="s">
        <v>33</v>
      </c>
      <c r="H2" s="6">
        <f>ROUND(D2*F2,0)</f>
        <v>0</v>
      </c>
      <c r="I2" s="6">
        <f>ROUND(D2*G2,0)</f>
        <v>0</v>
      </c>
      <c r="J2" s="1" t="s">
        <v>15</v>
      </c>
    </row>
    <row r="4" spans="1:10" ht="41.25">
      <c r="A4" s="8">
        <v>2</v>
      </c>
      <c r="B4" s="1" t="s">
        <v>35</v>
      </c>
      <c r="C4" s="2" t="s">
        <v>38</v>
      </c>
      <c r="D4" s="6">
        <v>8</v>
      </c>
      <c r="E4" s="1" t="s">
        <v>14</v>
      </c>
      <c r="H4" s="6">
        <f>ROUND(D4*F4,0)</f>
        <v>0</v>
      </c>
      <c r="I4" s="6">
        <f>ROUND(D4*G4,0)</f>
        <v>0</v>
      </c>
      <c r="J4" s="1" t="s">
        <v>15</v>
      </c>
    </row>
    <row r="6" spans="1:10" ht="38.25">
      <c r="A6" s="8">
        <v>3</v>
      </c>
      <c r="B6" s="1" t="s">
        <v>36</v>
      </c>
      <c r="C6" s="2" t="s">
        <v>37</v>
      </c>
      <c r="D6" s="6">
        <v>64</v>
      </c>
      <c r="E6" s="1" t="s">
        <v>33</v>
      </c>
      <c r="H6" s="6">
        <f>ROUND(D6*F6,0)</f>
        <v>0</v>
      </c>
      <c r="I6" s="6">
        <f>ROUND(D6*G6,0)</f>
        <v>0</v>
      </c>
      <c r="J6" s="1" t="s">
        <v>15</v>
      </c>
    </row>
    <row r="8" spans="1:10" s="9" customFormat="1" ht="12.75">
      <c r="A8" s="7"/>
      <c r="B8" s="3"/>
      <c r="C8" s="3" t="s">
        <v>20</v>
      </c>
      <c r="D8" s="5"/>
      <c r="E8" s="3"/>
      <c r="F8" s="5"/>
      <c r="G8" s="5"/>
      <c r="H8" s="5">
        <f>ROUND(SUM(H2:H7),0)</f>
        <v>0</v>
      </c>
      <c r="I8" s="5">
        <f>ROUND(SUM(I2:I7),0)</f>
        <v>0</v>
      </c>
      <c r="J8"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Irtás, föld- és sziklamunka</oddHeader>
  </headerFooter>
</worksheet>
</file>

<file path=xl/worksheets/sheet6.xml><?xml version="1.0" encoding="utf-8"?>
<worksheet xmlns="http://schemas.openxmlformats.org/spreadsheetml/2006/main" xmlns:r="http://schemas.openxmlformats.org/officeDocument/2006/relationships">
  <dimension ref="A1:J6"/>
  <sheetViews>
    <sheetView zoomScalePageLayoutView="0" workbookViewId="0" topLeftCell="A1">
      <selection activeCell="F2" sqref="F2:G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38.25">
      <c r="A2" s="8">
        <v>1</v>
      </c>
      <c r="B2" s="1" t="s">
        <v>40</v>
      </c>
      <c r="C2" s="2" t="s">
        <v>41</v>
      </c>
      <c r="D2" s="6">
        <v>40</v>
      </c>
      <c r="E2" s="1" t="s">
        <v>23</v>
      </c>
      <c r="H2" s="6">
        <f>ROUND(D2*F2,0)</f>
        <v>0</v>
      </c>
      <c r="I2" s="6">
        <f>ROUND(D2*G2,0)</f>
        <v>0</v>
      </c>
      <c r="J2" s="1" t="s">
        <v>15</v>
      </c>
    </row>
    <row r="4" spans="1:10" ht="114.75">
      <c r="A4" s="8">
        <v>2</v>
      </c>
      <c r="B4" s="1" t="s">
        <v>42</v>
      </c>
      <c r="C4" s="2" t="s">
        <v>43</v>
      </c>
      <c r="D4" s="6">
        <v>40</v>
      </c>
      <c r="E4" s="1" t="s">
        <v>23</v>
      </c>
      <c r="H4" s="6">
        <f>ROUND(D4*F4,0)</f>
        <v>0</v>
      </c>
      <c r="I4" s="6">
        <f>ROUND(D4*G4,0)</f>
        <v>0</v>
      </c>
      <c r="J4" s="1" t="s">
        <v>15</v>
      </c>
    </row>
    <row r="6" spans="1:10" s="9" customFormat="1" ht="12.75">
      <c r="A6" s="7"/>
      <c r="B6" s="3"/>
      <c r="C6" s="3" t="s">
        <v>20</v>
      </c>
      <c r="D6" s="5"/>
      <c r="E6" s="3"/>
      <c r="F6" s="5"/>
      <c r="G6" s="5"/>
      <c r="H6" s="5">
        <f>ROUND(SUM(H2:H5),0)</f>
        <v>0</v>
      </c>
      <c r="I6" s="5">
        <f>ROUND(SUM(I2:I5),0)</f>
        <v>0</v>
      </c>
      <c r="J6"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Fém- és könnyű épületszerkezet szerelése</oddHeader>
  </headerFooter>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22">
      <selection activeCell="F2" sqref="F2:G2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25.5">
      <c r="A2" s="8">
        <v>1</v>
      </c>
      <c r="B2" s="1" t="s">
        <v>45</v>
      </c>
      <c r="C2" s="2" t="s">
        <v>46</v>
      </c>
      <c r="D2" s="6">
        <v>145</v>
      </c>
      <c r="E2" s="1" t="s">
        <v>23</v>
      </c>
      <c r="H2" s="6">
        <f>ROUND(D2*F2,0)</f>
        <v>0</v>
      </c>
      <c r="I2" s="6">
        <f>ROUND(D2*G2,0)</f>
        <v>0</v>
      </c>
      <c r="J2" s="1" t="s">
        <v>15</v>
      </c>
    </row>
    <row r="4" spans="1:10" ht="25.5">
      <c r="A4" s="8">
        <v>2</v>
      </c>
      <c r="B4" s="1" t="s">
        <v>47</v>
      </c>
      <c r="C4" s="2" t="s">
        <v>48</v>
      </c>
      <c r="D4" s="6">
        <v>40</v>
      </c>
      <c r="E4" s="1" t="s">
        <v>23</v>
      </c>
      <c r="H4" s="6">
        <f>ROUND(D4*F4,0)</f>
        <v>0</v>
      </c>
      <c r="I4" s="6">
        <f>ROUND(D4*G4,0)</f>
        <v>0</v>
      </c>
      <c r="J4" s="1" t="s">
        <v>15</v>
      </c>
    </row>
    <row r="6" spans="1:10" ht="63.75">
      <c r="A6" s="8">
        <v>3</v>
      </c>
      <c r="B6" s="1" t="s">
        <v>49</v>
      </c>
      <c r="C6" s="2" t="s">
        <v>50</v>
      </c>
      <c r="D6" s="6">
        <v>145</v>
      </c>
      <c r="E6" s="1" t="s">
        <v>23</v>
      </c>
      <c r="H6" s="6">
        <f>ROUND(D6*F6,0)</f>
        <v>0</v>
      </c>
      <c r="I6" s="6">
        <f>ROUND(D6*G6,0)</f>
        <v>0</v>
      </c>
      <c r="J6" s="1" t="s">
        <v>15</v>
      </c>
    </row>
    <row r="8" spans="1:9" ht="25.5">
      <c r="A8" s="8">
        <v>4</v>
      </c>
      <c r="B8" s="1" t="s">
        <v>51</v>
      </c>
      <c r="C8" s="2" t="s">
        <v>52</v>
      </c>
      <c r="D8" s="6">
        <v>40</v>
      </c>
      <c r="E8" s="1" t="s">
        <v>23</v>
      </c>
      <c r="H8" s="6">
        <f>ROUND(D8*F8,0)</f>
        <v>0</v>
      </c>
      <c r="I8" s="6">
        <f>ROUND(D8*G8,0)</f>
        <v>0</v>
      </c>
    </row>
    <row r="10" spans="1:9" ht="114.75">
      <c r="A10" s="8">
        <v>5</v>
      </c>
      <c r="B10" s="1" t="s">
        <v>53</v>
      </c>
      <c r="C10" s="2" t="s">
        <v>54</v>
      </c>
      <c r="D10" s="6">
        <v>197</v>
      </c>
      <c r="E10" s="1" t="s">
        <v>23</v>
      </c>
      <c r="H10" s="6">
        <f>ROUND(D10*F10,0)</f>
        <v>0</v>
      </c>
      <c r="I10" s="6">
        <f>ROUND(D10*G10,0)</f>
        <v>0</v>
      </c>
    </row>
    <row r="12" spans="1:9" ht="76.5">
      <c r="A12" s="8">
        <v>6</v>
      </c>
      <c r="B12" s="1" t="s">
        <v>55</v>
      </c>
      <c r="C12" s="2" t="s">
        <v>56</v>
      </c>
      <c r="D12" s="6">
        <v>97</v>
      </c>
      <c r="E12" s="1" t="s">
        <v>23</v>
      </c>
      <c r="H12" s="6">
        <f>ROUND(D12*F12,0)</f>
        <v>0</v>
      </c>
      <c r="I12" s="6">
        <f>ROUND(D12*G12,0)</f>
        <v>0</v>
      </c>
    </row>
    <row r="14" spans="1:10" ht="89.25">
      <c r="A14" s="8">
        <v>7</v>
      </c>
      <c r="B14" s="1" t="s">
        <v>57</v>
      </c>
      <c r="C14" s="2" t="s">
        <v>58</v>
      </c>
      <c r="D14" s="6">
        <v>245</v>
      </c>
      <c r="E14" s="1" t="s">
        <v>18</v>
      </c>
      <c r="H14" s="6">
        <f>ROUND(D14*F14,0)</f>
        <v>0</v>
      </c>
      <c r="I14" s="6">
        <f>ROUND(D14*G14,0)</f>
        <v>0</v>
      </c>
      <c r="J14" s="1" t="s">
        <v>15</v>
      </c>
    </row>
    <row r="16" spans="1:10" ht="89.25">
      <c r="A16" s="8">
        <v>8</v>
      </c>
      <c r="B16" s="1" t="s">
        <v>59</v>
      </c>
      <c r="C16" s="2" t="s">
        <v>60</v>
      </c>
      <c r="D16" s="6">
        <v>145</v>
      </c>
      <c r="E16" s="1" t="s">
        <v>18</v>
      </c>
      <c r="H16" s="6">
        <f>ROUND(D16*F16,0)</f>
        <v>0</v>
      </c>
      <c r="I16" s="6">
        <f>ROUND(D16*G16,0)</f>
        <v>0</v>
      </c>
      <c r="J16" s="1" t="s">
        <v>15</v>
      </c>
    </row>
    <row r="18" spans="1:10" ht="102">
      <c r="A18" s="8">
        <v>9</v>
      </c>
      <c r="B18" s="1" t="s">
        <v>61</v>
      </c>
      <c r="C18" s="2" t="s">
        <v>62</v>
      </c>
      <c r="D18" s="6">
        <v>25</v>
      </c>
      <c r="E18" s="1" t="s">
        <v>18</v>
      </c>
      <c r="H18" s="6">
        <f>ROUND(D18*F18,0)</f>
        <v>0</v>
      </c>
      <c r="I18" s="6">
        <f>ROUND(D18*G18,0)</f>
        <v>0</v>
      </c>
      <c r="J18" s="1" t="s">
        <v>15</v>
      </c>
    </row>
    <row r="20" spans="1:10" ht="63.75">
      <c r="A20" s="8">
        <v>10</v>
      </c>
      <c r="B20" s="1" t="s">
        <v>63</v>
      </c>
      <c r="C20" s="2" t="s">
        <v>64</v>
      </c>
      <c r="D20" s="6">
        <v>80</v>
      </c>
      <c r="E20" s="1" t="s">
        <v>23</v>
      </c>
      <c r="H20" s="6">
        <f>ROUND(D20*F20,0)</f>
        <v>0</v>
      </c>
      <c r="I20" s="6">
        <f>ROUND(D20*G20,0)</f>
        <v>0</v>
      </c>
      <c r="J20" s="1" t="s">
        <v>15</v>
      </c>
    </row>
    <row r="22" spans="1:10" ht="25.5">
      <c r="A22" s="8">
        <v>11</v>
      </c>
      <c r="B22" s="1" t="s">
        <v>65</v>
      </c>
      <c r="C22" s="2" t="s">
        <v>66</v>
      </c>
      <c r="D22" s="6">
        <v>145</v>
      </c>
      <c r="E22" s="1" t="s">
        <v>18</v>
      </c>
      <c r="H22" s="6">
        <f>ROUND(D22*F22,0)</f>
        <v>0</v>
      </c>
      <c r="I22" s="6">
        <f>ROUND(D22*G22,0)</f>
        <v>0</v>
      </c>
      <c r="J22" s="1" t="s">
        <v>15</v>
      </c>
    </row>
    <row r="24" spans="1:10" s="9" customFormat="1" ht="12.75">
      <c r="A24" s="7"/>
      <c r="B24" s="3"/>
      <c r="C24" s="3" t="s">
        <v>20</v>
      </c>
      <c r="D24" s="5"/>
      <c r="E24" s="3"/>
      <c r="F24" s="5"/>
      <c r="G24" s="5"/>
      <c r="H24" s="5">
        <f>ROUND(SUM(H2:H23),0)</f>
        <v>0</v>
      </c>
      <c r="I24" s="5">
        <f>ROUND(SUM(I2:I23),0)</f>
        <v>0</v>
      </c>
      <c r="J2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Vakolás és rabicolás</oddHeader>
  </headerFooter>
</worksheet>
</file>

<file path=xl/worksheets/sheet8.xml><?xml version="1.0" encoding="utf-8"?>
<worksheet xmlns="http://schemas.openxmlformats.org/spreadsheetml/2006/main" xmlns:r="http://schemas.openxmlformats.org/officeDocument/2006/relationships">
  <dimension ref="A1:J4"/>
  <sheetViews>
    <sheetView zoomScalePageLayoutView="0" workbookViewId="0" topLeftCell="A1">
      <selection activeCell="I19" sqref="I1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63.75">
      <c r="A2" s="8">
        <v>1</v>
      </c>
      <c r="B2" s="1" t="s">
        <v>68</v>
      </c>
      <c r="C2" s="2" t="s">
        <v>69</v>
      </c>
      <c r="D2" s="6">
        <v>40</v>
      </c>
      <c r="E2" s="1" t="s">
        <v>23</v>
      </c>
      <c r="H2" s="6">
        <f>ROUND(D2*F2,0)</f>
        <v>0</v>
      </c>
      <c r="I2" s="6">
        <f>ROUND(D2*G2,0)</f>
        <v>0</v>
      </c>
      <c r="J2" s="1" t="s">
        <v>15</v>
      </c>
    </row>
    <row r="4" spans="1:10" s="9" customFormat="1" ht="12.75">
      <c r="A4" s="7"/>
      <c r="B4" s="3"/>
      <c r="C4" s="3" t="s">
        <v>20</v>
      </c>
      <c r="D4" s="5"/>
      <c r="E4" s="3"/>
      <c r="F4" s="5"/>
      <c r="G4" s="5"/>
      <c r="H4" s="5">
        <f>ROUND(SUM(H2:H3),0)</f>
        <v>0</v>
      </c>
      <c r="I4" s="5">
        <f>ROUND(SUM(I2:I3),0)</f>
        <v>0</v>
      </c>
      <c r="J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Tetőfedés</oddHeader>
  </headerFooter>
</worksheet>
</file>

<file path=xl/worksheets/sheet9.xml><?xml version="1.0" encoding="utf-8"?>
<worksheet xmlns="http://schemas.openxmlformats.org/spreadsheetml/2006/main" xmlns:r="http://schemas.openxmlformats.org/officeDocument/2006/relationships">
  <dimension ref="A1:J6"/>
  <sheetViews>
    <sheetView zoomScalePageLayoutView="0" workbookViewId="0" topLeftCell="A1">
      <selection activeCell="F2" sqref="F2:G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25.5">
      <c r="A2" s="8">
        <v>1</v>
      </c>
      <c r="B2" s="1" t="s">
        <v>71</v>
      </c>
      <c r="C2" s="2" t="s">
        <v>72</v>
      </c>
      <c r="D2" s="6">
        <v>24</v>
      </c>
      <c r="E2" s="1" t="s">
        <v>18</v>
      </c>
      <c r="H2" s="6">
        <f>ROUND(D2*F2,0)</f>
        <v>0</v>
      </c>
      <c r="I2" s="6">
        <f>ROUND(D2*G2,0)</f>
        <v>0</v>
      </c>
      <c r="J2" s="1" t="s">
        <v>15</v>
      </c>
    </row>
    <row r="4" spans="1:9" ht="76.5">
      <c r="A4" s="8">
        <v>2</v>
      </c>
      <c r="B4" s="1" t="s">
        <v>73</v>
      </c>
      <c r="C4" s="2" t="s">
        <v>74</v>
      </c>
      <c r="D4" s="6">
        <v>24</v>
      </c>
      <c r="E4" s="1" t="s">
        <v>18</v>
      </c>
      <c r="H4" s="6">
        <f>ROUND(D4*F4,0)</f>
        <v>0</v>
      </c>
      <c r="I4" s="6">
        <f>ROUND(D4*G4,0)</f>
        <v>0</v>
      </c>
    </row>
    <row r="6" spans="1:10" s="9" customFormat="1" ht="12.75">
      <c r="A6" s="7"/>
      <c r="B6" s="3"/>
      <c r="C6" s="3" t="s">
        <v>20</v>
      </c>
      <c r="D6" s="5"/>
      <c r="E6" s="3"/>
      <c r="F6" s="5"/>
      <c r="G6" s="5"/>
      <c r="H6" s="5">
        <f>ROUND(SUM(H2:H5),0)</f>
        <v>0</v>
      </c>
      <c r="I6" s="5">
        <f>ROUND(SUM(I2:I5),0)</f>
        <v>0</v>
      </c>
      <c r="J6"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Bádogozás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Boros</cp:lastModifiedBy>
  <dcterms:created xsi:type="dcterms:W3CDTF">2016-05-25T11:09:32Z</dcterms:created>
  <dcterms:modified xsi:type="dcterms:W3CDTF">2016-05-26T11:26:47Z</dcterms:modified>
  <cp:category/>
  <cp:version/>
  <cp:contentType/>
  <cp:contentStatus/>
</cp:coreProperties>
</file>